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filterPrivacy="1" codeName="ThisWorkbook" hidePivotFieldList="1"/>
  <xr:revisionPtr revIDLastSave="0" documentId="13_ncr:1_{40C13BD1-6AB7-4BF9-801C-B1191BC59E50}" xr6:coauthVersionLast="47" xr6:coauthVersionMax="47" xr10:uidLastSave="{00000000-0000-0000-0000-000000000000}"/>
  <bookViews>
    <workbookView xWindow="-120" yWindow="-120" windowWidth="20730" windowHeight="11160" firstSheet="12" activeTab="16" xr2:uid="{00000000-000D-0000-FFFF-FFFF00000000}"/>
  </bookViews>
  <sheets>
    <sheet name="&lt;&lt;" sheetId="3" r:id="rId1"/>
    <sheet name="נוסחאות בסיסיות" sheetId="40" r:id="rId2"/>
    <sheet name="קיבוע תאים" sheetId="41" r:id="rId3"/>
    <sheet name="קיצורי דרך" sheetId="2" r:id="rId4"/>
    <sheet name="פונקציות בסיסיות&gt;&gt;" sheetId="4" r:id="rId5"/>
    <sheet name="SUM" sheetId="6" r:id="rId6"/>
    <sheet name="AVERAGE" sheetId="8" r:id="rId7"/>
    <sheet name="MAX - MIN" sheetId="38" r:id="rId8"/>
    <sheet name="COUNT-COUNTA" sheetId="7" r:id="rId9"/>
    <sheet name="פונקציות תאריכים &gt;&gt;" sheetId="36" r:id="rId10"/>
    <sheet name="פונקציות תאריכים" sheetId="34" r:id="rId11"/>
    <sheet name="פונקציות טקסט &gt;&gt;" sheetId="5" r:id="rId12"/>
    <sheet name="Text To Columns" sheetId="9" r:id="rId13"/>
    <sheet name="Text Join &amp;" sheetId="10" r:id="rId14"/>
    <sheet name="LEFT-RIGHT-MID" sheetId="11" r:id="rId15"/>
    <sheet name="פילטר &gt;&gt;" sheetId="19" r:id="rId16"/>
    <sheet name="שאלות פילטר" sheetId="28" r:id="rId17"/>
  </sheets>
  <definedNames>
    <definedName name="_xlnm._FilterDatabase" localSheetId="16" hidden="1">'שאלות פילטר'!$B$17:$K$413</definedName>
    <definedName name="solver_typ" localSheetId="14" hidden="1">2</definedName>
    <definedName name="solver_ver" localSheetId="14" hidden="1">17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28" l="1"/>
  <c r="D15" i="28"/>
  <c r="D6" i="28"/>
  <c r="D5" i="28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3" i="11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5" i="10"/>
  <c r="D17" i="34"/>
  <c r="E17" i="34"/>
  <c r="C17" i="34"/>
  <c r="D14" i="34"/>
  <c r="E14" i="34"/>
  <c r="C14" i="34"/>
  <c r="D13" i="34"/>
  <c r="E13" i="34"/>
  <c r="C13" i="34"/>
  <c r="E12" i="34"/>
  <c r="D12" i="34"/>
  <c r="C12" i="34"/>
  <c r="D11" i="34"/>
  <c r="E11" i="34"/>
  <c r="C11" i="34"/>
  <c r="C7" i="34"/>
  <c r="C5" i="34"/>
  <c r="F23" i="7" l="1"/>
  <c r="F21" i="7"/>
  <c r="N61" i="38"/>
  <c r="N60" i="38"/>
  <c r="N59" i="38"/>
  <c r="M61" i="38"/>
  <c r="M60" i="38"/>
  <c r="M59" i="38"/>
  <c r="C63" i="38"/>
  <c r="C62" i="38"/>
  <c r="C61" i="8"/>
  <c r="C62" i="6"/>
  <c r="C63" i="6"/>
  <c r="H22" i="2"/>
  <c r="H20" i="2"/>
  <c r="C10" i="2"/>
  <c r="B3" i="41"/>
  <c r="C3" i="41"/>
  <c r="D3" i="41"/>
  <c r="E3" i="41"/>
  <c r="F3" i="41"/>
  <c r="G3" i="41"/>
  <c r="H3" i="41"/>
  <c r="I3" i="41"/>
  <c r="J3" i="41"/>
  <c r="K3" i="41"/>
  <c r="B4" i="41"/>
  <c r="C4" i="41"/>
  <c r="D4" i="41"/>
  <c r="E4" i="41"/>
  <c r="F4" i="41"/>
  <c r="G4" i="41"/>
  <c r="H4" i="41"/>
  <c r="I4" i="41"/>
  <c r="J4" i="41"/>
  <c r="K4" i="41"/>
  <c r="B5" i="41"/>
  <c r="C5" i="41"/>
  <c r="D5" i="41"/>
  <c r="E5" i="41"/>
  <c r="F5" i="41"/>
  <c r="G5" i="41"/>
  <c r="H5" i="41"/>
  <c r="I5" i="41"/>
  <c r="J5" i="41"/>
  <c r="K5" i="41"/>
  <c r="B6" i="41"/>
  <c r="C6" i="41"/>
  <c r="D6" i="41"/>
  <c r="E6" i="41"/>
  <c r="F6" i="41"/>
  <c r="G6" i="41"/>
  <c r="H6" i="41"/>
  <c r="I6" i="41"/>
  <c r="J6" i="41"/>
  <c r="K6" i="41"/>
  <c r="B7" i="41"/>
  <c r="C7" i="41"/>
  <c r="D7" i="41"/>
  <c r="E7" i="41"/>
  <c r="F7" i="41"/>
  <c r="G7" i="41"/>
  <c r="H7" i="41"/>
  <c r="I7" i="41"/>
  <c r="J7" i="41"/>
  <c r="K7" i="41"/>
  <c r="B8" i="41"/>
  <c r="C8" i="41"/>
  <c r="D8" i="41"/>
  <c r="E8" i="41"/>
  <c r="F8" i="41"/>
  <c r="G8" i="41"/>
  <c r="H8" i="41"/>
  <c r="I8" i="41"/>
  <c r="J8" i="41"/>
  <c r="K8" i="41"/>
  <c r="B9" i="41"/>
  <c r="C9" i="41"/>
  <c r="D9" i="41"/>
  <c r="E9" i="41"/>
  <c r="F9" i="41"/>
  <c r="G9" i="41"/>
  <c r="H9" i="41"/>
  <c r="I9" i="41"/>
  <c r="J9" i="41"/>
  <c r="K9" i="41"/>
  <c r="B10" i="41"/>
  <c r="C10" i="41"/>
  <c r="D10" i="41"/>
  <c r="E10" i="41"/>
  <c r="F10" i="41"/>
  <c r="G10" i="41"/>
  <c r="H10" i="41"/>
  <c r="I10" i="41"/>
  <c r="J10" i="41"/>
  <c r="K10" i="41"/>
  <c r="B11" i="41"/>
  <c r="C11" i="41"/>
  <c r="D11" i="41"/>
  <c r="E11" i="41"/>
  <c r="F11" i="41"/>
  <c r="G11" i="41"/>
  <c r="H11" i="41"/>
  <c r="I11" i="41"/>
  <c r="J11" i="41"/>
  <c r="K11" i="41"/>
  <c r="C2" i="41"/>
  <c r="D2" i="41"/>
  <c r="E2" i="41"/>
  <c r="F2" i="41"/>
  <c r="G2" i="41"/>
  <c r="H2" i="41"/>
  <c r="I2" i="41"/>
  <c r="J2" i="41"/>
  <c r="K2" i="41"/>
  <c r="B2" i="41"/>
  <c r="B16" i="40"/>
  <c r="B17" i="40"/>
  <c r="B18" i="40"/>
  <c r="B19" i="40"/>
  <c r="B15" i="40"/>
  <c r="B11" i="40"/>
  <c r="B9" i="40"/>
  <c r="B7" i="40"/>
  <c r="B5" i="40"/>
  <c r="B3" i="40"/>
</calcChain>
</file>

<file path=xl/sharedStrings.xml><?xml version="1.0" encoding="utf-8"?>
<sst xmlns="http://schemas.openxmlformats.org/spreadsheetml/2006/main" count="1672" uniqueCount="708">
  <si>
    <t>A</t>
  </si>
  <si>
    <t>B</t>
  </si>
  <si>
    <t>C</t>
  </si>
  <si>
    <t>Alt+"="</t>
  </si>
  <si>
    <t>Ctrl+ ":"</t>
  </si>
  <si>
    <t>Ctrl+ Shift +":"</t>
  </si>
  <si>
    <t>Ctrl+D</t>
  </si>
  <si>
    <t>McDonald's</t>
  </si>
  <si>
    <t>Burger King</t>
  </si>
  <si>
    <t>Whataburger</t>
  </si>
  <si>
    <t>Domino's Pizza</t>
  </si>
  <si>
    <t>SONIC Drive In</t>
  </si>
  <si>
    <t>Taco Bell</t>
  </si>
  <si>
    <t>Jimmy John's</t>
  </si>
  <si>
    <t>McDonalds</t>
  </si>
  <si>
    <t>Jack in the Box</t>
  </si>
  <si>
    <t>Sonic Drive-In</t>
  </si>
  <si>
    <t>Subway</t>
  </si>
  <si>
    <t>Hardee's</t>
  </si>
  <si>
    <t>Taco John's</t>
  </si>
  <si>
    <t>Pizza Hut</t>
  </si>
  <si>
    <t>Raising Cane's Chicken Fingers</t>
  </si>
  <si>
    <t>Taco Time</t>
  </si>
  <si>
    <t>Rally's</t>
  </si>
  <si>
    <t>Wendy's</t>
  </si>
  <si>
    <t>Arby's</t>
  </si>
  <si>
    <t>Panda Express</t>
  </si>
  <si>
    <t>Chick-fil-A</t>
  </si>
  <si>
    <t>Captain D's</t>
  </si>
  <si>
    <t>Five Guys</t>
  </si>
  <si>
    <t>Krystal</t>
  </si>
  <si>
    <t>Baja Fresh</t>
  </si>
  <si>
    <t>Bojangles' Famous Chicken 'n Biscuits</t>
  </si>
  <si>
    <t>Waffle House</t>
  </si>
  <si>
    <t>Popeye's Chicken &amp; Biscuits</t>
  </si>
  <si>
    <t>Checkers</t>
  </si>
  <si>
    <t>KFC</t>
  </si>
  <si>
    <t>Quiznos</t>
  </si>
  <si>
    <t>Dairy Queen</t>
  </si>
  <si>
    <t>Long John Silver's</t>
  </si>
  <si>
    <t>White Castle</t>
  </si>
  <si>
    <t>Culver's</t>
  </si>
  <si>
    <t>Church's Chicken</t>
  </si>
  <si>
    <t>Popeyes Louisiana Kitchen</t>
  </si>
  <si>
    <t>Boston Market</t>
  </si>
  <si>
    <t>Carl's Jr.</t>
  </si>
  <si>
    <t>In-N-Out Burger</t>
  </si>
  <si>
    <t>Del Taco</t>
  </si>
  <si>
    <t>Long John Silvers</t>
  </si>
  <si>
    <t>Dunkin' Donuts</t>
  </si>
  <si>
    <t>Steak 'n Shake</t>
  </si>
  <si>
    <t>Sonic</t>
  </si>
  <si>
    <t>Little Caesars Pizza</t>
  </si>
  <si>
    <t>QDOBA Mexican Eats</t>
  </si>
  <si>
    <t>El Pollo Loco</t>
  </si>
  <si>
    <t>Carl's Jr</t>
  </si>
  <si>
    <t>Gold Star Chili</t>
  </si>
  <si>
    <t>Papa John's Pizza</t>
  </si>
  <si>
    <t>Panera Bread</t>
  </si>
  <si>
    <t>Chicken Express</t>
  </si>
  <si>
    <t>Hardee's / Red Burrito</t>
  </si>
  <si>
    <t>Wienerschnitzel</t>
  </si>
  <si>
    <t>Blimpie</t>
  </si>
  <si>
    <t>f</t>
  </si>
  <si>
    <t>F</t>
  </si>
  <si>
    <t>sf</t>
  </si>
  <si>
    <t>676 900-6616</t>
  </si>
  <si>
    <t>275 297-6128</t>
  </si>
  <si>
    <t>208 907-5600</t>
  </si>
  <si>
    <t>925 638-1060</t>
  </si>
  <si>
    <t>492 398-6463</t>
  </si>
  <si>
    <t>862 786-9082</t>
  </si>
  <si>
    <t>434 556-1339</t>
  </si>
  <si>
    <t>499 389-0971</t>
  </si>
  <si>
    <t>860 709-6075</t>
  </si>
  <si>
    <t>592 969-9562</t>
  </si>
  <si>
    <t>492 226-9641</t>
  </si>
  <si>
    <t>998 504-3845</t>
  </si>
  <si>
    <t>712 803-2712</t>
  </si>
  <si>
    <t>833 566-3009</t>
  </si>
  <si>
    <t>460 622-5665</t>
  </si>
  <si>
    <t>243 651-0212</t>
  </si>
  <si>
    <t>551 964-9915</t>
  </si>
  <si>
    <t>679 819-8277</t>
  </si>
  <si>
    <t>847 761-5579</t>
  </si>
  <si>
    <t>383 324-5434</t>
  </si>
  <si>
    <t>222 359-4661</t>
  </si>
  <si>
    <t>441 575-9237</t>
  </si>
  <si>
    <t>999 230-3660</t>
  </si>
  <si>
    <t>488 413-2722</t>
  </si>
  <si>
    <t>318 893-5253</t>
  </si>
  <si>
    <t>932 892-9331</t>
  </si>
  <si>
    <t>353 695-1162</t>
  </si>
  <si>
    <t>322 935-6166</t>
  </si>
  <si>
    <t>744 792-4243</t>
  </si>
  <si>
    <t>836 787-3531</t>
  </si>
  <si>
    <t>347 618-3996</t>
  </si>
  <si>
    <t>598 218-2813</t>
  </si>
  <si>
    <t>377 977-0357</t>
  </si>
  <si>
    <t>672 817-5874</t>
  </si>
  <si>
    <t>560 860-7808</t>
  </si>
  <si>
    <t>963 577-4785</t>
  </si>
  <si>
    <t>894 302-8326</t>
  </si>
  <si>
    <t>229 700-1722</t>
  </si>
  <si>
    <t>758 529-7821</t>
  </si>
  <si>
    <t>697 316-1258</t>
  </si>
  <si>
    <t>457 545-9278</t>
  </si>
  <si>
    <t>792 566-8272</t>
  </si>
  <si>
    <t>977 463-6554</t>
  </si>
  <si>
    <t>955 569-4637</t>
  </si>
  <si>
    <t>688 534-7074</t>
  </si>
  <si>
    <t>288 293-1949</t>
  </si>
  <si>
    <t>705 359-2169</t>
  </si>
  <si>
    <t>755 657-4497</t>
  </si>
  <si>
    <t>2017/2018</t>
  </si>
  <si>
    <t>BAYERN MUNICH</t>
  </si>
  <si>
    <t>Lewandowski, Robert</t>
  </si>
  <si>
    <t>Wagner, Sandro</t>
  </si>
  <si>
    <t>Muller, Thomas</t>
  </si>
  <si>
    <t>Rodrםguez, James</t>
  </si>
  <si>
    <t>Tolisso, Corentin</t>
  </si>
  <si>
    <t>Vidal, Arturo</t>
  </si>
  <si>
    <t>Ribיry, Franck</t>
  </si>
  <si>
    <t>Robben, Arjen</t>
  </si>
  <si>
    <t>Coman, Kingsley</t>
  </si>
  <si>
    <t>Alaba, David</t>
  </si>
  <si>
    <t>Alcבntara, Thiago</t>
  </si>
  <si>
    <t>Sule, Niklas</t>
  </si>
  <si>
    <t>Boateng, Jיrome</t>
  </si>
  <si>
    <t>Dorsch, Niklas</t>
  </si>
  <si>
    <t>Hummels, Mats</t>
  </si>
  <si>
    <t>Kimmich, Joshua</t>
  </si>
  <si>
    <t>Martםnez, Javi</t>
  </si>
  <si>
    <t>Rafinha</t>
  </si>
  <si>
    <t>Rudy, Sebastian</t>
  </si>
  <si>
    <t>Bernat, Juan</t>
  </si>
  <si>
    <t>Evina, Franck</t>
  </si>
  <si>
    <t>Friedl, Marco</t>
  </si>
  <si>
    <t>Mai, Lars</t>
  </si>
  <si>
    <t>Neuer, Manuel</t>
  </si>
  <si>
    <t>Shabani, Meritan</t>
  </si>
  <si>
    <t>Starke, Tom</t>
  </si>
  <si>
    <t>Ulreich, Sven</t>
  </si>
  <si>
    <t>Wriedt, Kwasi Okyere</t>
  </si>
  <si>
    <t>MײNCHENGLADBACH</t>
  </si>
  <si>
    <t>Hazard, Thorgan</t>
  </si>
  <si>
    <t>Raffael</t>
  </si>
  <si>
    <t>Stindl, Lars</t>
  </si>
  <si>
    <t>Ginter, Matthias</t>
  </si>
  <si>
    <t>Drmic, Josip</t>
  </si>
  <si>
    <t>Kramer, Christoph</t>
  </si>
  <si>
    <t>Vestergaard, Jannik</t>
  </si>
  <si>
    <t>Elvedi, Nico</t>
  </si>
  <si>
    <t>Zakaria, Denis</t>
  </si>
  <si>
    <t>Johnson, Fabian</t>
  </si>
  <si>
    <t>Wendt, Oscar</t>
  </si>
  <si>
    <t>Benes, Laszlo</t>
  </si>
  <si>
    <t>Benger, Marcel</t>
  </si>
  <si>
    <t>Bobadilla, Raתl</t>
  </si>
  <si>
    <t>Cuisance, Mickael</t>
  </si>
  <si>
    <t>Egbo, Mandela</t>
  </si>
  <si>
    <t>Grifo, Vincenzo</t>
  </si>
  <si>
    <t>Herrmann, Patrick</t>
  </si>
  <si>
    <t>Hofmann, Jonas</t>
  </si>
  <si>
    <t>Jantschke, Tony</t>
  </si>
  <si>
    <t>Mayer, Florian</t>
  </si>
  <si>
    <t>Oxford, Reece</t>
  </si>
  <si>
    <t>Sippel, Tobias</t>
  </si>
  <si>
    <t>Sommer, Yann</t>
  </si>
  <si>
    <t>Strobl, Tobias</t>
  </si>
  <si>
    <t>Traorי, Ibrahima</t>
  </si>
  <si>
    <t>Villalba, Julio</t>
  </si>
  <si>
    <t>HERTHA BERLIN</t>
  </si>
  <si>
    <t>Kalou, Salomon</t>
  </si>
  <si>
    <t>Selke, Davie</t>
  </si>
  <si>
    <t>Ibisevic, Vedad</t>
  </si>
  <si>
    <t>Leckie, Mathew</t>
  </si>
  <si>
    <t>Esswein, Alexander</t>
  </si>
  <si>
    <t>Lazaro, Valentino</t>
  </si>
  <si>
    <t>Rekik, Karim</t>
  </si>
  <si>
    <t>Duda, Ondrej</t>
  </si>
  <si>
    <t>Stark, Niklas</t>
  </si>
  <si>
    <t>Torunarigha, Jordan</t>
  </si>
  <si>
    <t>Weiser, Mitchell</t>
  </si>
  <si>
    <t>Dardai, Palko</t>
  </si>
  <si>
    <t>Darida, Vladimir</t>
  </si>
  <si>
    <t>Haraguchi, Genki</t>
  </si>
  <si>
    <t>Jarstein, Rune</t>
  </si>
  <si>
    <t>Kraft, Thomas</t>
  </si>
  <si>
    <t>Langkamp, Sebastian</t>
  </si>
  <si>
    <t>Lustenberger, Fabian</t>
  </si>
  <si>
    <t>Maier, Arne</t>
  </si>
  <si>
    <t>Mittelstadt, Maximilian</t>
  </si>
  <si>
    <t>Pekarik, Peter</t>
  </si>
  <si>
    <t>Plattenhardt, Marvin</t>
  </si>
  <si>
    <t>Schieber, Julian</t>
  </si>
  <si>
    <t>Skjelbred, Per</t>
  </si>
  <si>
    <t>Stocker, Valentin</t>
  </si>
  <si>
    <t>1899 HOFFENHEIM</t>
  </si>
  <si>
    <t>Uth, Mark</t>
  </si>
  <si>
    <t>Kramaric, Andrej</t>
  </si>
  <si>
    <t>Gnabry, Serge</t>
  </si>
  <si>
    <t>Szalai, ֱdבm</t>
  </si>
  <si>
    <t>Hubner, Benjamin</t>
  </si>
  <si>
    <t>Rupp, Lukas</t>
  </si>
  <si>
    <t>Amiri, Nadiem</t>
  </si>
  <si>
    <t>Demirbay, Kerem</t>
  </si>
  <si>
    <t>Geiger, Dennis</t>
  </si>
  <si>
    <t>Kaderabek, Pavel</t>
  </si>
  <si>
    <t>Grillitsch, Florian</t>
  </si>
  <si>
    <t>Hack, Robin</t>
  </si>
  <si>
    <t>Schulz, Nico</t>
  </si>
  <si>
    <t>Toljan, Jeremy</t>
  </si>
  <si>
    <t>Zuber, Steven</t>
  </si>
  <si>
    <t>Akpoguma, Kevin</t>
  </si>
  <si>
    <t>Baumann, Oliver</t>
  </si>
  <si>
    <t>Bicakcic, Ermin</t>
  </si>
  <si>
    <t>Nordtveit, Havard</t>
  </si>
  <si>
    <t>Ochs, Philipp</t>
  </si>
  <si>
    <t>Passlack, Felix</t>
  </si>
  <si>
    <t>Polanski, Eugen</t>
  </si>
  <si>
    <t>Posch, Stefan</t>
  </si>
  <si>
    <t>Vogt, Kevin</t>
  </si>
  <si>
    <t>Zulj, Robert</t>
  </si>
  <si>
    <t>BORUSSIA DORTMUND</t>
  </si>
  <si>
    <t>Aubameyang, Pierre-Emerick</t>
  </si>
  <si>
    <t>Philipp, Maximilian</t>
  </si>
  <si>
    <t>Batshuayi, Michy</t>
  </si>
  <si>
    <t>Reus, Marco</t>
  </si>
  <si>
    <t>Kagawa, Shinji</t>
  </si>
  <si>
    <t>Pulisic, Christian</t>
  </si>
  <si>
    <t>Yarmolenko, Andriy</t>
  </si>
  <si>
    <t>Bartra, Marc</t>
  </si>
  <si>
    <t>Gotze, Mario</t>
  </si>
  <si>
    <t>Papastathopoulos, Sokratis</t>
  </si>
  <si>
    <t>Sahin, Nuri</t>
  </si>
  <si>
    <t>Guerreiro, Raphael</t>
  </si>
  <si>
    <t>Sancho, Jadon</t>
  </si>
  <si>
    <t>Schurrle, Andrי</t>
  </si>
  <si>
    <t>Weigl, Julian</t>
  </si>
  <si>
    <t>Zagadou, Dan-Axel</t>
  </si>
  <si>
    <t>Akanji, Manuel</t>
  </si>
  <si>
    <t>Bruun, Jacob</t>
  </si>
  <si>
    <t>Burki, Roman</t>
  </si>
  <si>
    <t>Castro, Gonzalo</t>
  </si>
  <si>
    <t>Dahoud, Mahmoud</t>
  </si>
  <si>
    <t>Gemez, Sergio</t>
  </si>
  <si>
    <t>Isak, Alexander</t>
  </si>
  <si>
    <t>Piszczek, Lukasz</t>
  </si>
  <si>
    <t>Schmelzer, Marcel</t>
  </si>
  <si>
    <t>Subotic, Neven</t>
  </si>
  <si>
    <t>Toprak, Omer</t>
  </si>
  <si>
    <t>Weidenfeller, Roman</t>
  </si>
  <si>
    <t>BAYER LEVERKUSEN</t>
  </si>
  <si>
    <t>Volland, Kevin</t>
  </si>
  <si>
    <t>Alario, Lucas</t>
  </si>
  <si>
    <t>Bailey, Leon</t>
  </si>
  <si>
    <t>Brandt, Julian</t>
  </si>
  <si>
    <t>Havertz, Kai</t>
  </si>
  <si>
    <t>Mehmedi, Admir</t>
  </si>
  <si>
    <t>Bender, Lars</t>
  </si>
  <si>
    <t>Bender, Sven</t>
  </si>
  <si>
    <t>Wendell</t>
  </si>
  <si>
    <t>Arבnguiz, Charles</t>
  </si>
  <si>
    <t>Baumgartlinger, Julian</t>
  </si>
  <si>
    <t>Bellarabi, Karim</t>
  </si>
  <si>
    <t>Kampl, Kevin</t>
  </si>
  <si>
    <t>Kohr, Dominik</t>
  </si>
  <si>
    <t>Pohjanpalo, Joel</t>
  </si>
  <si>
    <t>Retsos, Panagiotis</t>
  </si>
  <si>
    <t>Dragovic, Aleksandar</t>
  </si>
  <si>
    <t>Henrichs, Benjamin</t>
  </si>
  <si>
    <t>Jedvaj, Tin</t>
  </si>
  <si>
    <t>Kiessling, Stefan</t>
  </si>
  <si>
    <t>Leno, Bernd</t>
  </si>
  <si>
    <t>Ozcan, Ramazan</t>
  </si>
  <si>
    <t>Ramalho, Andrי</t>
  </si>
  <si>
    <t>Tah, Jonathan</t>
  </si>
  <si>
    <t>FC AUGSBURG</t>
  </si>
  <si>
    <t>Gregoritsch, Michael</t>
  </si>
  <si>
    <t>Finnbogason, Alfred</t>
  </si>
  <si>
    <t>Caiuby</t>
  </si>
  <si>
    <t>Cףrdova, Sergio</t>
  </si>
  <si>
    <t>Danso, Kevin</t>
  </si>
  <si>
    <t>Koo, Jacheol</t>
  </si>
  <si>
    <t>Max, Philipp</t>
  </si>
  <si>
    <t>Thommy, Erik</t>
  </si>
  <si>
    <t>Kacar, Gojko</t>
  </si>
  <si>
    <t>Khedira, Rani</t>
  </si>
  <si>
    <t>Richter, Marco</t>
  </si>
  <si>
    <t>Asta, Simon</t>
  </si>
  <si>
    <t>Baier, Daniel</t>
  </si>
  <si>
    <t>Framberger, Raphael</t>
  </si>
  <si>
    <t>Gouweleeuw, Jeffrey</t>
  </si>
  <si>
    <t>Heller, Marcel</t>
  </si>
  <si>
    <t>Hinteregger, Martin</t>
  </si>
  <si>
    <t>Hitz, Marwin</t>
  </si>
  <si>
    <t>Jakob, Kilian</t>
  </si>
  <si>
    <t>Janker, Christoph</t>
  </si>
  <si>
    <t>Ji, Dong-Won</t>
  </si>
  <si>
    <t>Luthe, Andreas</t>
  </si>
  <si>
    <t>Moravek, Jan</t>
  </si>
  <si>
    <t>Opare, Daniel</t>
  </si>
  <si>
    <t>Parker, Shawn</t>
  </si>
  <si>
    <t>Schmid, Jonathan</t>
  </si>
  <si>
    <t>Stafylidis, Konstantinos</t>
  </si>
  <si>
    <t>FC SCHALKE 04</t>
  </si>
  <si>
    <t>Burgstaller, Guido</t>
  </si>
  <si>
    <t>Naldo</t>
  </si>
  <si>
    <t>Caligiuri, Daniel</t>
  </si>
  <si>
    <t>Bentaleb, Nabil</t>
  </si>
  <si>
    <t>Goretzka, Leon</t>
  </si>
  <si>
    <t>Konoplyanka, Yevhen</t>
  </si>
  <si>
    <t>Di Santo, Franco</t>
  </si>
  <si>
    <t>Embolo, Breel</t>
  </si>
  <si>
    <t>Harit, Amine</t>
  </si>
  <si>
    <t>Kehrer, Thilo</t>
  </si>
  <si>
    <t>Pjaca, Marko</t>
  </si>
  <si>
    <t>Coke</t>
  </si>
  <si>
    <t>Fahrmann, Ralf</t>
  </si>
  <si>
    <t>Insua, Pablo</t>
  </si>
  <si>
    <t>McKennie, Weston</t>
  </si>
  <si>
    <t>Meyer, Max</t>
  </si>
  <si>
    <t>Nastasic, Matija</t>
  </si>
  <si>
    <t>Nubel, Alexander</t>
  </si>
  <si>
    <t>Oczipka, Bastian</t>
  </si>
  <si>
    <t>Rahman, Baba</t>
  </si>
  <si>
    <t>Reese, Fabian</t>
  </si>
  <si>
    <t>Schopf, Alessandro</t>
  </si>
  <si>
    <t>Stambouli, Benjamin</t>
  </si>
  <si>
    <t>Teuchert, Cedric</t>
  </si>
  <si>
    <t>FSV MAINZ 05</t>
  </si>
  <si>
    <t>Muto, Yoshinori</t>
  </si>
  <si>
    <t>De Blasis, Pablo</t>
  </si>
  <si>
    <t>Berggreen, Emil</t>
  </si>
  <si>
    <t>Quaison, Robin</t>
  </si>
  <si>
    <t>Baku, Bote</t>
  </si>
  <si>
    <t>Diallo, Abdou</t>
  </si>
  <si>
    <t>Holtmann, Gerrit</t>
  </si>
  <si>
    <t>Latza, Danny</t>
  </si>
  <si>
    <t>Maxim, Alexandru</t>
  </si>
  <si>
    <t>Serdar, Suat</t>
  </si>
  <si>
    <t>Bell, Stefan</t>
  </si>
  <si>
    <t>Brosinski, Daniel</t>
  </si>
  <si>
    <t>Frei, Fabian</t>
  </si>
  <si>
    <t>Gbamin, Jean-Philippe</t>
  </si>
  <si>
    <t>Hack, Alexander</t>
  </si>
  <si>
    <t>Adler, Renי</t>
  </si>
  <si>
    <t>Balogun, Leon</t>
  </si>
  <si>
    <t>De Jong, Nigel</t>
  </si>
  <si>
    <t>Donati, Giulio</t>
  </si>
  <si>
    <t>Fischer, Viktor</t>
  </si>
  <si>
    <t>Jairo</t>
  </si>
  <si>
    <t>Kodro, Kenan</t>
  </si>
  <si>
    <t>Muller, Florian</t>
  </si>
  <si>
    <t>Onisiwo, Karim</t>
  </si>
  <si>
    <t>Oztunali, Levin</t>
  </si>
  <si>
    <t>Ujah, Anthony</t>
  </si>
  <si>
    <t>Zentner, Robin</t>
  </si>
  <si>
    <t>VFL WOLFSBURG</t>
  </si>
  <si>
    <t>Didavi, Daniel</t>
  </si>
  <si>
    <t>Gemez, Mario</t>
  </si>
  <si>
    <t>Origi, Divock</t>
  </si>
  <si>
    <t>Malli, Yunus</t>
  </si>
  <si>
    <t>Brekalo, Josip</t>
  </si>
  <si>
    <t>Guilavogui, Josuha</t>
  </si>
  <si>
    <t>Arnold, Maximilian</t>
  </si>
  <si>
    <t>Verhaegh, Paul</t>
  </si>
  <si>
    <t>Blaszczykowski, Jakub</t>
  </si>
  <si>
    <t>Gerhardt, Yannick</t>
  </si>
  <si>
    <t>Knoche, Robin</t>
  </si>
  <si>
    <t>Uduokhai, Felix</t>
  </si>
  <si>
    <t>Bazoer, Riechedly</t>
  </si>
  <si>
    <t>Brooks, John</t>
  </si>
  <si>
    <t>Bruma, Jeffrey</t>
  </si>
  <si>
    <t>Camacho, Ignacio</t>
  </si>
  <si>
    <t>Casteels, Koen</t>
  </si>
  <si>
    <t>Dimata, Nany</t>
  </si>
  <si>
    <t>Hinds, Kaylen</t>
  </si>
  <si>
    <t>Itter, Gian-Luca</t>
  </si>
  <si>
    <t>Jackel, Paul</t>
  </si>
  <si>
    <t>Jung, Sebastian</t>
  </si>
  <si>
    <t>Ntep, Paul-Georges</t>
  </si>
  <si>
    <t>Osimhen, Victor</t>
  </si>
  <si>
    <t>Rexhbecaj, Elvis</t>
  </si>
  <si>
    <t>Steffen, Renato</t>
  </si>
  <si>
    <t>Tisserand, Marcel</t>
  </si>
  <si>
    <t>William</t>
  </si>
  <si>
    <t>WERDER BREMEN</t>
  </si>
  <si>
    <t>Kruse, Max</t>
  </si>
  <si>
    <t>Belfodil, Ishak</t>
  </si>
  <si>
    <t>Delaney, Thomas</t>
  </si>
  <si>
    <t>Gebre Selassie, Theodor</t>
  </si>
  <si>
    <t>Kainz, Florian</t>
  </si>
  <si>
    <t>Bartels, Fin</t>
  </si>
  <si>
    <t>Eggestein, Maximilian</t>
  </si>
  <si>
    <t>Junuzovic, Zlatko</t>
  </si>
  <si>
    <t>Moisander, Niklas</t>
  </si>
  <si>
    <t>Augustinsson, Ludwig</t>
  </si>
  <si>
    <t>Bargfrede, Philipp</t>
  </si>
  <si>
    <t>Gondorf, Jיrome</t>
  </si>
  <si>
    <t>Johannsson, Aron</t>
  </si>
  <si>
    <t>Rashica, Milot</t>
  </si>
  <si>
    <t>Sanי, Lamine</t>
  </si>
  <si>
    <t>Veljkovic, Milos</t>
  </si>
  <si>
    <t>Bauer, Robert</t>
  </si>
  <si>
    <t>Caldirola, Luca</t>
  </si>
  <si>
    <t>Eggestein, Johannes</t>
  </si>
  <si>
    <t>Garcםa, Ulisses</t>
  </si>
  <si>
    <t>Hajrovic, Izet</t>
  </si>
  <si>
    <t>Kauper, Ole</t>
  </si>
  <si>
    <t>Pavlenka, Jiri</t>
  </si>
  <si>
    <t>HANNOVER 96</t>
  </si>
  <si>
    <t>Fullkrug, Niclas</t>
  </si>
  <si>
    <t>Harnik, Martin</t>
  </si>
  <si>
    <t>Bebou, Ihlas</t>
  </si>
  <si>
    <t>Klaus, Felix</t>
  </si>
  <si>
    <t>Sanי, Salif</t>
  </si>
  <si>
    <t>Jonathas</t>
  </si>
  <si>
    <t>Anton, Waldemar</t>
  </si>
  <si>
    <t>Benschop, Charlison</t>
  </si>
  <si>
    <t>Fossum, Iver</t>
  </si>
  <si>
    <t>Karaman, Kenan</t>
  </si>
  <si>
    <t>Korb, Julian</t>
  </si>
  <si>
    <t>Albornoz, Miiko</t>
  </si>
  <si>
    <t>Bakalorz, Marvin</t>
  </si>
  <si>
    <t>Elez, Josip</t>
  </si>
  <si>
    <t>Esser, Michael</t>
  </si>
  <si>
    <t>Felipe</t>
  </si>
  <si>
    <t>Hubers, Timo</t>
  </si>
  <si>
    <t>Hubner, Florian</t>
  </si>
  <si>
    <t>Maier, Sebastian</t>
  </si>
  <si>
    <t>Maina, Linton</t>
  </si>
  <si>
    <t>Ostrzolek, Matthias</t>
  </si>
  <si>
    <t>Sarenren-Bazee, Noah-Joel</t>
  </si>
  <si>
    <t>Schmiedebach, Manuel</t>
  </si>
  <si>
    <t>Schwegler, Pirmin</t>
  </si>
  <si>
    <t>Sorg, Oliver</t>
  </si>
  <si>
    <t>Tschauner, Philipp</t>
  </si>
  <si>
    <t>VFB STUTTGART</t>
  </si>
  <si>
    <t>Ginczek, Daniel</t>
  </si>
  <si>
    <t>Terodde, Simon</t>
  </si>
  <si>
    <t>Akolo, Chadrac</t>
  </si>
  <si>
    <t>Badstuber, Holger</t>
  </si>
  <si>
    <t>Donis, Anastasios</t>
  </si>
  <si>
    <t>Gentner, Christian</t>
  </si>
  <si>
    <t>Asano, Takuma</t>
  </si>
  <si>
    <t>Beck, Andreas</t>
  </si>
  <si>
    <t>Ozcan, Berkay</t>
  </si>
  <si>
    <t>Pavard, Benjamin</t>
  </si>
  <si>
    <t>Ailton</t>
  </si>
  <si>
    <t>Aogo, Dennis</t>
  </si>
  <si>
    <t>Ascacםbar, Santiago</t>
  </si>
  <si>
    <t>Baumgartl, Timo</t>
  </si>
  <si>
    <t>Burnic, Dzenis</t>
  </si>
  <si>
    <t>Grgic, Anto</t>
  </si>
  <si>
    <t>Insתa, Emiliano</t>
  </si>
  <si>
    <t>Kaminski, Marcin</t>
  </si>
  <si>
    <t>Mangala, Orel</t>
  </si>
  <si>
    <t>Ofori, Ebenezer</t>
  </si>
  <si>
    <t>Zieler, Ron-Robert</t>
  </si>
  <si>
    <t>Zimmermann, Matthias</t>
  </si>
  <si>
    <t>SC FREIBURG</t>
  </si>
  <si>
    <t>Petersen, Nils</t>
  </si>
  <si>
    <t>Haberer, Janik</t>
  </si>
  <si>
    <t>Kleindienst, Tim</t>
  </si>
  <si>
    <t>Koch, Robin</t>
  </si>
  <si>
    <t>Niederlechner, Florian</t>
  </si>
  <si>
    <t>Gulde, Manuel</t>
  </si>
  <si>
    <t>Gnter, Christian</t>
  </si>
  <si>
    <t>Hצfler, Nicolas</t>
  </si>
  <si>
    <t>Holer, Lucas</t>
  </si>
  <si>
    <t>Kapustka, Bartosz</t>
  </si>
  <si>
    <t>Kath, Florian</t>
  </si>
  <si>
    <t>Soyuncu, ַaglar</t>
  </si>
  <si>
    <t>Stenzel, Pascal</t>
  </si>
  <si>
    <t>Abrashi, Amir</t>
  </si>
  <si>
    <t>Bulut, Onur</t>
  </si>
  <si>
    <t>Drager, Mohamed</t>
  </si>
  <si>
    <t>Frantz, Mike</t>
  </si>
  <si>
    <t>Gikiewicz, Rafal</t>
  </si>
  <si>
    <t>Guede, Karim</t>
  </si>
  <si>
    <t>Kempf, Marc-Oliver</t>
  </si>
  <si>
    <t>Kent, Ryan</t>
  </si>
  <si>
    <t>Kubler, Lukas</t>
  </si>
  <si>
    <t>Lienhart, Philipp</t>
  </si>
  <si>
    <t>Ravet, Yoric</t>
  </si>
  <si>
    <t>Schuster, Julian</t>
  </si>
  <si>
    <t>Schwolow, Alexander</t>
  </si>
  <si>
    <t>Sierro, Vincent</t>
  </si>
  <si>
    <t>Stanko, Caleb</t>
  </si>
  <si>
    <t>Terrazzino, Marco</t>
  </si>
  <si>
    <t>RB LEIPZIG</t>
  </si>
  <si>
    <t>Werner, Timo</t>
  </si>
  <si>
    <t>Augustin, Jean-Kevin</t>
  </si>
  <si>
    <t>Keita, Naby</t>
  </si>
  <si>
    <t>Lookman, Ademola</t>
  </si>
  <si>
    <t>Bruma</t>
  </si>
  <si>
    <t>Poulsen, Yussuf</t>
  </si>
  <si>
    <t>Orban, Willi</t>
  </si>
  <si>
    <t>Sabitzer, Marcel</t>
  </si>
  <si>
    <t>Upamecano, Dayot</t>
  </si>
  <si>
    <t>Forsberg, Emil</t>
  </si>
  <si>
    <t>Halstenberg, Marcel</t>
  </si>
  <si>
    <t>Bernardo</t>
  </si>
  <si>
    <t>Klostermann, Lukas</t>
  </si>
  <si>
    <t>Compper, Marvin</t>
  </si>
  <si>
    <t>Demme, Diego</t>
  </si>
  <si>
    <t>Gulacsi, Peter</t>
  </si>
  <si>
    <t>Ilsanker, Stefan</t>
  </si>
  <si>
    <t>Kaiser, Dominik</t>
  </si>
  <si>
    <t>Konate, Ibrahima</t>
  </si>
  <si>
    <t>Laimer, Konrad</t>
  </si>
  <si>
    <t>Mvogo, Yvon</t>
  </si>
  <si>
    <t>Schmitz, Benno</t>
  </si>
  <si>
    <t>TODAY</t>
  </si>
  <si>
    <t>NOW</t>
  </si>
  <si>
    <t>DAY/MONTH/YEAR</t>
  </si>
  <si>
    <t>DATE</t>
  </si>
  <si>
    <t>AVERAGEIF</t>
  </si>
  <si>
    <t>john.doe@amazon.com</t>
  </si>
  <si>
    <t>jill.ross@checkpoint.com</t>
  </si>
  <si>
    <t>rita.williams@microsoft.com</t>
  </si>
  <si>
    <t>claudio.rossi@facebook.com</t>
  </si>
  <si>
    <t>tania.romano@google.com</t>
  </si>
  <si>
    <t>Join First &amp; Last Name:</t>
  </si>
  <si>
    <t>Pivot Table</t>
  </si>
  <si>
    <t>Excel Shortcuts &amp; Tricks:</t>
  </si>
  <si>
    <t>SF3</t>
  </si>
  <si>
    <t>5G</t>
  </si>
  <si>
    <t>ctrl+shift+;</t>
  </si>
  <si>
    <t>622 630-6075</t>
  </si>
  <si>
    <t>ctrl+;</t>
  </si>
  <si>
    <t xml:space="preserve"> </t>
  </si>
  <si>
    <t>10+20</t>
  </si>
  <si>
    <t>7*3</t>
  </si>
  <si>
    <t>28/4</t>
  </si>
  <si>
    <t>101-13</t>
  </si>
  <si>
    <t>2^20</t>
  </si>
  <si>
    <t>פתרו את התרגילים הבאים בתאים הצהובים</t>
  </si>
  <si>
    <t>הכפילו את המספרים הבאים פי:</t>
  </si>
  <si>
    <t>סכימה מהירה</t>
  </si>
  <si>
    <t>א</t>
  </si>
  <si>
    <t>ב</t>
  </si>
  <si>
    <t>ג</t>
  </si>
  <si>
    <t>ד</t>
  </si>
  <si>
    <t>סכומים:</t>
  </si>
  <si>
    <t>סכום:</t>
  </si>
  <si>
    <t>התאריך היום</t>
  </si>
  <si>
    <t>השעה כרגע</t>
  </si>
  <si>
    <t>הזן פה &gt;&gt;</t>
  </si>
  <si>
    <t>Ctrl + PageUp/PageDown</t>
  </si>
  <si>
    <t>מקש ימני למעבר בין לשוניות</t>
  </si>
  <si>
    <t xml:space="preserve">העתקת התא מעל או התא </t>
  </si>
  <si>
    <t>העתק אותי</t>
  </si>
  <si>
    <t>מילוי מהיר:</t>
  </si>
  <si>
    <t>הוציאו את השם הפרטי, את שם המשפחה ואת שם החברה של כל עובד מבלי להשתמש בנוסחאות!</t>
  </si>
  <si>
    <t>שם פרטי</t>
  </si>
  <si>
    <t>אימייל</t>
  </si>
  <si>
    <t>שם משפחה</t>
  </si>
  <si>
    <t>חברה</t>
  </si>
  <si>
    <t>גיא</t>
  </si>
  <si>
    <t>אקסל</t>
  </si>
  <si>
    <t>דין</t>
  </si>
  <si>
    <t>נדל"ן</t>
  </si>
  <si>
    <t>רשת</t>
  </si>
  <si>
    <t>מספר סניפים</t>
  </si>
  <si>
    <t>סך הסניפים של כל הרשתות</t>
  </si>
  <si>
    <t>סך הסניפים של הרשתות הצבועות בכחול</t>
  </si>
  <si>
    <t>מצאו את המספר הסניפים הכולל של כל הרשתות ואת מספר הסניפים הצבועים בכחול</t>
  </si>
  <si>
    <t>הטבלה הבאה מכילה את מספר הסניפים של רשתות מזון מהיר בארה"ב</t>
  </si>
  <si>
    <t>מצאו את מספר הסניפים הממוצע של כל הרשתות</t>
  </si>
  <si>
    <t>מקסימום</t>
  </si>
  <si>
    <t>מינימום</t>
  </si>
  <si>
    <t>השתמשו בפונקיית MAX</t>
  </si>
  <si>
    <t>השתמשו בפונקיית MIN</t>
  </si>
  <si>
    <t>מצאו את מספר הסניפים הגבוה ביותר ואת מספר הסניפים הנמוך ביותר</t>
  </si>
  <si>
    <t>מספר התאים המכילים ערך מספרי</t>
  </si>
  <si>
    <t>מספר התאים הלא ריקים</t>
  </si>
  <si>
    <t>זמן ותאריך</t>
  </si>
  <si>
    <t>פונקציה</t>
  </si>
  <si>
    <t>השלימו את התאים הצהובים ע"י שימוש בתאריכים הכחולים</t>
  </si>
  <si>
    <t>יום (מספר, מ1 עד 31)</t>
  </si>
  <si>
    <t>חודש (1 עד 12)</t>
  </si>
  <si>
    <t>שנה (4 ספרות)</t>
  </si>
  <si>
    <t>כעת, חברו את המספרים בתאים הצהובים שיצרתם לכדי תאריך (כמו התאריך הכחול)</t>
  </si>
  <si>
    <t>MONTH</t>
  </si>
  <si>
    <t>YEAR</t>
  </si>
  <si>
    <t>DAY</t>
  </si>
  <si>
    <t>שאלה</t>
  </si>
  <si>
    <t>תשובה 1:</t>
  </si>
  <si>
    <t>תשובה 2:</t>
  </si>
  <si>
    <t>השתמשו ב: נתונים -&gt; טקסט לעמודות בכדי להפריד את השמות המלאים לשם פרטי ושם משפחה (2 טורים נפרדים)</t>
  </si>
  <si>
    <t>בני גנץ</t>
  </si>
  <si>
    <t>דני דין</t>
  </si>
  <si>
    <t>הלל יפה</t>
  </si>
  <si>
    <t>ויטני יוסטון</t>
  </si>
  <si>
    <t>זלמן שזר</t>
  </si>
  <si>
    <t>כרמלה מנשה</t>
  </si>
  <si>
    <t>ליאור כלפון</t>
  </si>
  <si>
    <t>משה פרסטר</t>
  </si>
  <si>
    <t>נדב אסקסיס</t>
  </si>
  <si>
    <t>סופי צדקה</t>
  </si>
  <si>
    <t>עודד משנה</t>
  </si>
  <si>
    <t>פליקס חלפון</t>
  </si>
  <si>
    <t>צחי נוי</t>
  </si>
  <si>
    <t>קובי מחט</t>
  </si>
  <si>
    <t>ששי קשת</t>
  </si>
  <si>
    <t>איתי שגב</t>
  </si>
  <si>
    <t>תום אבני</t>
  </si>
  <si>
    <t>גיל ססובר</t>
  </si>
  <si>
    <t>טל מוסרי</t>
  </si>
  <si>
    <t>חזי דין</t>
  </si>
  <si>
    <t>רוני דואני</t>
  </si>
  <si>
    <t>שם מלא</t>
  </si>
  <si>
    <t>איתי</t>
  </si>
  <si>
    <t>שגב</t>
  </si>
  <si>
    <t>בני</t>
  </si>
  <si>
    <t>גנץ</t>
  </si>
  <si>
    <t>גיל</t>
  </si>
  <si>
    <t>ססובר</t>
  </si>
  <si>
    <t>דני</t>
  </si>
  <si>
    <t>הלל</t>
  </si>
  <si>
    <t>יפה</t>
  </si>
  <si>
    <t>ויטני</t>
  </si>
  <si>
    <t>יוסטון</t>
  </si>
  <si>
    <t>זלמן</t>
  </si>
  <si>
    <t>שזר</t>
  </si>
  <si>
    <t>חזי</t>
  </si>
  <si>
    <t>טל</t>
  </si>
  <si>
    <t>מוסרי</t>
  </si>
  <si>
    <t>יעל</t>
  </si>
  <si>
    <t>כרמלה</t>
  </si>
  <si>
    <t>מנשה</t>
  </si>
  <si>
    <t>ליאור</t>
  </si>
  <si>
    <t>כלפון</t>
  </si>
  <si>
    <t>משה</t>
  </si>
  <si>
    <t>פרסטר</t>
  </si>
  <si>
    <t>נדב</t>
  </si>
  <si>
    <t>אסקסיס</t>
  </si>
  <si>
    <t>סופי</t>
  </si>
  <si>
    <t>צדקה</t>
  </si>
  <si>
    <t>עודד</t>
  </si>
  <si>
    <t>משנה</t>
  </si>
  <si>
    <t>פליקס</t>
  </si>
  <si>
    <t>חלפון</t>
  </si>
  <si>
    <t>צחי</t>
  </si>
  <si>
    <t>נוי</t>
  </si>
  <si>
    <t>קובי</t>
  </si>
  <si>
    <t>מחט</t>
  </si>
  <si>
    <t>רוני</t>
  </si>
  <si>
    <t>דואני</t>
  </si>
  <si>
    <t>ששי</t>
  </si>
  <si>
    <t>קשת</t>
  </si>
  <si>
    <t>תום</t>
  </si>
  <si>
    <t>אבני</t>
  </si>
  <si>
    <t>בר-זוהר</t>
  </si>
  <si>
    <t>יעל בר-זוהר</t>
  </si>
  <si>
    <t>מספר טלפון</t>
  </si>
  <si>
    <t>3 ספרות ראשונות</t>
  </si>
  <si>
    <t>3 ספרות אמצעיות</t>
  </si>
  <si>
    <t>4 ספרות אחרונות</t>
  </si>
  <si>
    <t>385 948-7943</t>
  </si>
  <si>
    <t>עונה</t>
  </si>
  <si>
    <t>קבוצה</t>
  </si>
  <si>
    <t>שם</t>
  </si>
  <si>
    <t>משחקים</t>
  </si>
  <si>
    <t>דקות</t>
  </si>
  <si>
    <t>שערים</t>
  </si>
  <si>
    <t>בעיטות למסגרת</t>
  </si>
  <si>
    <t>בעיות</t>
  </si>
  <si>
    <t>כרטיסים צהובים</t>
  </si>
  <si>
    <t>כרטיסים אדומים</t>
  </si>
  <si>
    <t>כמה שמות שחקנים נגמרים ב "min"</t>
  </si>
  <si>
    <t>מצאו את
Alaba, David
וענו על השאלות הבאות:</t>
  </si>
  <si>
    <t>כמה שחקנים שיחקו פחות מ10 דקות?</t>
  </si>
  <si>
    <t>כמות השערים שנכבשו ע"י שחקנים המסומנים בכחול</t>
  </si>
  <si>
    <t>Jill</t>
  </si>
  <si>
    <t>John</t>
  </si>
  <si>
    <t>Rita</t>
  </si>
  <si>
    <t>Claudio</t>
  </si>
  <si>
    <t>Tania</t>
  </si>
  <si>
    <t>ross</t>
  </si>
  <si>
    <t>doe</t>
  </si>
  <si>
    <t>williams</t>
  </si>
  <si>
    <t>rossi</t>
  </si>
  <si>
    <t>romano</t>
  </si>
  <si>
    <t>CHECKPOINT</t>
  </si>
  <si>
    <t>AMAZON</t>
  </si>
  <si>
    <t>MICROSOFT</t>
  </si>
  <si>
    <t>FACEBOOK</t>
  </si>
  <si>
    <t>GOOGLE</t>
  </si>
  <si>
    <t>גיא היה מאושר כאשר קיבל 60 במטלת אקסל</t>
  </si>
  <si>
    <t>דין היה מאושר כאשר קיבל 100 במטלת נדל"ן</t>
  </si>
  <si>
    <t>איש מכירות</t>
  </si>
  <si>
    <t>יעד</t>
  </si>
  <si>
    <t>מכירות</t>
  </si>
  <si>
    <t>עמידה ביעד</t>
  </si>
  <si>
    <t>נותר ליעד</t>
  </si>
  <si>
    <t>Day of week</t>
  </si>
  <si>
    <t>יום (ראשון-שבת)</t>
  </si>
  <si>
    <t>&amp;</t>
  </si>
  <si>
    <t>Concatenate</t>
  </si>
  <si>
    <t>Textjoin</t>
  </si>
  <si>
    <t>]</t>
  </si>
  <si>
    <t>השתמשו בפונקציות הפילטר וה Subtotal 
כדי לענות על השאלות הבאות:</t>
  </si>
  <si>
    <t>?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</si>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</sst>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8"/>
      <color rgb="FF000000"/>
      <name val="Roboto"/>
    </font>
    <font>
      <u/>
      <sz val="11"/>
      <color theme="10"/>
      <name val="Calibri"/>
      <family val="2"/>
      <charset val="177"/>
      <scheme val="minor"/>
    </font>
    <font>
      <u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2"/>
      <color rgb="FF000000"/>
      <name val="Roboto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 applyNumberFormat="0" applyFill="0" applyBorder="0" applyAlignment="0" applyProtection="0"/>
    <xf numFmtId="9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 applyAlignment="1">
      <alignment horizontal="left" indent="1"/>
    </xf>
    <xf numFmtId="0" fontId="0" fillId="0" borderId="1" xfId="0" applyBorder="1"/>
    <xf numFmtId="0" fontId="0" fillId="0" borderId="0" xfId="0" applyFill="1" applyBorder="1"/>
    <xf numFmtId="0" fontId="0" fillId="2" borderId="0" xfId="0" applyFill="1"/>
    <xf numFmtId="0" fontId="4" fillId="0" borderId="0" xfId="2"/>
    <xf numFmtId="0" fontId="3" fillId="0" borderId="0" xfId="2" applyFont="1"/>
    <xf numFmtId="0" fontId="3" fillId="0" borderId="0" xfId="2" applyFont="1" applyAlignment="1">
      <alignment horizontal="left"/>
    </xf>
    <xf numFmtId="0" fontId="0" fillId="0" borderId="0" xfId="0" quotePrefix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2" xfId="0" applyFill="1" applyBorder="1"/>
    <xf numFmtId="0" fontId="0" fillId="3" borderId="1" xfId="0" applyFill="1" applyBorder="1"/>
    <xf numFmtId="0" fontId="7" fillId="0" borderId="0" xfId="0" applyFont="1" applyAlignment="1">
      <alignment horizontal="left" vertical="center" wrapText="1" indent="1"/>
    </xf>
    <xf numFmtId="0" fontId="2" fillId="0" borderId="1" xfId="0" applyFont="1" applyBorder="1"/>
    <xf numFmtId="0" fontId="0" fillId="0" borderId="1" xfId="0" applyBorder="1"/>
    <xf numFmtId="0" fontId="2" fillId="0" borderId="0" xfId="0" applyFont="1"/>
    <xf numFmtId="0" fontId="0" fillId="0" borderId="0" xfId="0"/>
    <xf numFmtId="0" fontId="0" fillId="5" borderId="1" xfId="0" applyFill="1" applyBorder="1"/>
    <xf numFmtId="9" fontId="0" fillId="0" borderId="0" xfId="8" applyFont="1"/>
    <xf numFmtId="14" fontId="0" fillId="2" borderId="0" xfId="0" applyNumberFormat="1" applyFill="1"/>
    <xf numFmtId="0" fontId="0" fillId="0" borderId="0" xfId="0" applyAlignment="1">
      <alignment horizontal="right" indent="1" readingOrder="2"/>
    </xf>
    <xf numFmtId="0" fontId="9" fillId="0" borderId="0" xfId="0" applyFont="1"/>
    <xf numFmtId="0" fontId="2" fillId="4" borderId="0" xfId="0" applyFont="1" applyFill="1"/>
    <xf numFmtId="14" fontId="0" fillId="2" borderId="2" xfId="0" applyNumberFormat="1" applyFill="1" applyBorder="1"/>
    <xf numFmtId="0" fontId="0" fillId="4" borderId="0" xfId="0" applyFill="1"/>
    <xf numFmtId="14" fontId="10" fillId="0" borderId="0" xfId="0" applyNumberFormat="1" applyFont="1"/>
    <xf numFmtId="0" fontId="0" fillId="2" borderId="1" xfId="0" applyFill="1" applyBorder="1"/>
    <xf numFmtId="0" fontId="0" fillId="0" borderId="0" xfId="0"/>
    <xf numFmtId="0" fontId="4" fillId="0" borderId="0" xfId="2" applyFill="1"/>
    <xf numFmtId="0" fontId="0" fillId="0" borderId="0" xfId="0" applyFont="1"/>
    <xf numFmtId="0" fontId="6" fillId="0" borderId="1" xfId="4" applyBorder="1"/>
    <xf numFmtId="14" fontId="0" fillId="0" borderId="0" xfId="0" applyNumberFormat="1"/>
    <xf numFmtId="22" fontId="0" fillId="0" borderId="0" xfId="0" applyNumberFormat="1"/>
    <xf numFmtId="0" fontId="0" fillId="6" borderId="6" xfId="0" applyFill="1" applyBorder="1"/>
    <xf numFmtId="0" fontId="0" fillId="6" borderId="0" xfId="0" applyFill="1" applyBorder="1"/>
    <xf numFmtId="14" fontId="0" fillId="2" borderId="1" xfId="0" applyNumberFormat="1" applyFill="1" applyBorder="1"/>
    <xf numFmtId="0" fontId="4" fillId="6" borderId="0" xfId="2" applyFill="1"/>
    <xf numFmtId="9" fontId="0" fillId="0" borderId="0" xfId="0" applyNumberFormat="1"/>
    <xf numFmtId="22" fontId="0" fillId="2" borderId="2" xfId="0" applyNumberFormat="1" applyFill="1" applyBorder="1"/>
    <xf numFmtId="165" fontId="0" fillId="0" borderId="0" xfId="1" applyNumberFormat="1" applyFont="1"/>
    <xf numFmtId="2" fontId="0" fillId="2" borderId="0" xfId="0" applyNumberFormat="1" applyFill="1"/>
    <xf numFmtId="43" fontId="0" fillId="0" borderId="0" xfId="1" applyFont="1"/>
    <xf numFmtId="43" fontId="0" fillId="0" borderId="0" xfId="1" applyNumberFormat="1" applyFont="1"/>
    <xf numFmtId="9" fontId="0" fillId="0" borderId="0" xfId="8" applyNumberFormat="1" applyFont="1"/>
    <xf numFmtId="0" fontId="0" fillId="2" borderId="0" xfId="0" applyFill="1" applyBorder="1"/>
    <xf numFmtId="0" fontId="0" fillId="2" borderId="6" xfId="0" applyFill="1" applyBorder="1"/>
    <xf numFmtId="165" fontId="0" fillId="0" borderId="1" xfId="1" applyNumberFormat="1" applyFont="1" applyBorder="1"/>
    <xf numFmtId="20" fontId="0" fillId="2" borderId="0" xfId="0" applyNumberFormat="1" applyFill="1"/>
    <xf numFmtId="16" fontId="0" fillId="0" borderId="0" xfId="0" quotePrefix="1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6" fillId="0" borderId="0" xfId="4" applyAlignment="1">
      <alignment vertical="center" wrapText="1"/>
    </xf>
    <xf numFmtId="0" fontId="0" fillId="0" borderId="0" xfId="0" applyFill="1"/>
    <xf numFmtId="0" fontId="2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 indent="1"/>
    </xf>
    <xf numFmtId="0" fontId="0" fillId="0" borderId="0" xfId="0" applyAlignment="1">
      <alignment horizontal="right" vertical="top"/>
    </xf>
    <xf numFmtId="165" fontId="0" fillId="2" borderId="0" xfId="1" applyNumberFormat="1" applyFont="1" applyFill="1"/>
    <xf numFmtId="165" fontId="0" fillId="2" borderId="0" xfId="0" applyNumberFormat="1" applyFill="1"/>
    <xf numFmtId="20" fontId="0" fillId="0" borderId="0" xfId="0" applyNumberFormat="1" applyFill="1"/>
    <xf numFmtId="9" fontId="0" fillId="0" borderId="1" xfId="8" applyFont="1" applyBorder="1"/>
    <xf numFmtId="0" fontId="0" fillId="0" borderId="0" xfId="0" applyAlignment="1">
      <alignment horizontal="center" vertical="center" wrapText="1"/>
    </xf>
    <xf numFmtId="20" fontId="0" fillId="2" borderId="2" xfId="0" applyNumberFormat="1" applyFill="1" applyBorder="1"/>
    <xf numFmtId="0" fontId="11" fillId="0" borderId="0" xfId="0" applyFont="1" applyFill="1" applyBorder="1" applyAlignment="1">
      <alignment horizontal="left" vertical="center" wrapText="1" indent="1"/>
    </xf>
    <xf numFmtId="0" fontId="0" fillId="3" borderId="0" xfId="0" applyFill="1" applyBorder="1"/>
  </cellXfs>
  <cellStyles count="9">
    <cellStyle name="Comma" xfId="1" builtinId="3"/>
    <cellStyle name="Comma 2" xfId="6" xr:uid="{00000000-0005-0000-0000-000034000000}"/>
    <cellStyle name="Hyperlink 2" xfId="7" xr:uid="{00000000-0005-0000-0000-000035000000}"/>
    <cellStyle name="Normal" xfId="0" builtinId="0"/>
    <cellStyle name="Normal 2" xfId="2" xr:uid="{B29672A0-959C-424F-9329-F9A0E2E93F2D}"/>
    <cellStyle name="Normal 3" xfId="3" xr:uid="{00000000-0005-0000-0000-000031000000}"/>
    <cellStyle name="Percent" xfId="8" builtinId="5"/>
    <cellStyle name="Percent 2" xfId="5" xr:uid="{00000000-0005-0000-0000-000032000000}"/>
    <cellStyle name="היפר-קישור" xfId="4" builtinId="8"/>
  </cellStyles>
  <dxfs count="3">
    <dxf>
      <fill>
        <patternFill patternType="solid">
          <fgColor rgb="FFBDD7EE"/>
          <bgColor rgb="FF000000"/>
        </patternFill>
      </fill>
    </dxf>
    <dxf>
      <fill>
        <patternFill patternType="solid">
          <fgColor rgb="FFBDD7EE"/>
          <bgColor rgb="FF000000"/>
        </patternFill>
      </fill>
    </dxf>
    <dxf>
      <fill>
        <patternFill patternType="solid">
          <fgColor rgb="FFBDD7EE"/>
          <bgColor rgb="FF00000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rita.williams@microsoft.com" TargetMode="External"/><Relationship Id="rId2" Type="http://schemas.openxmlformats.org/officeDocument/2006/relationships/hyperlink" Target="mailto:jill.ross@checkpoint.com" TargetMode="External"/><Relationship Id="rId1" Type="http://schemas.openxmlformats.org/officeDocument/2006/relationships/hyperlink" Target="mailto:john.doe@amazon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tania.romano@google.com" TargetMode="External"/><Relationship Id="rId4" Type="http://schemas.openxmlformats.org/officeDocument/2006/relationships/hyperlink" Target="mailto:claudio.rossi@faceb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A7A3B-5510-450B-AAB5-6909F6BD1237}">
  <sheetPr codeName="Sheet2">
    <tabColor theme="1"/>
  </sheetPr>
  <dimension ref="B4:B28"/>
  <sheetViews>
    <sheetView showGridLines="0" rightToLeft="1" topLeftCell="XFD1" workbookViewId="0">
      <selection activeCell="B16" sqref="B16"/>
    </sheetView>
  </sheetViews>
  <sheetFormatPr defaultColWidth="0" defaultRowHeight="15" x14ac:dyDescent="0.25"/>
  <cols>
    <col min="1" max="16384" width="8.7109375" hidden="1"/>
  </cols>
  <sheetData>
    <row r="4" spans="2:2" x14ac:dyDescent="0.25">
      <c r="B4" t="s">
        <v>527</v>
      </c>
    </row>
    <row r="14" spans="2:2" x14ac:dyDescent="0.25">
      <c r="B14" s="31"/>
    </row>
    <row r="27" spans="2:2" x14ac:dyDescent="0.25">
      <c r="B27" t="s">
        <v>519</v>
      </c>
    </row>
    <row r="28" spans="2:2" x14ac:dyDescent="0.25">
      <c r="B28" t="s">
        <v>526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7ABF5-3E31-4D25-9331-B42B2AAB22B8}">
  <sheetPr codeName="Sheet9">
    <tabColor theme="1"/>
  </sheetPr>
  <dimension ref="A1"/>
  <sheetViews>
    <sheetView showGridLines="0" rightToLeft="1" workbookViewId="0">
      <selection activeCell="B16" sqref="B16"/>
    </sheetView>
  </sheetViews>
  <sheetFormatPr defaultColWidth="8.7109375" defaultRowHeight="15" x14ac:dyDescent="0.25"/>
  <cols>
    <col min="1" max="16384" width="8.7109375" style="37"/>
  </cols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C5B2F-FE40-4B9D-A53D-710A2F7EF8F4}">
  <sheetPr codeName="Sheet10">
    <tabColor rgb="FF0070C0"/>
  </sheetPr>
  <dimension ref="A2:H18"/>
  <sheetViews>
    <sheetView rightToLeft="1" workbookViewId="0">
      <selection activeCell="C17" sqref="C17:E17"/>
    </sheetView>
  </sheetViews>
  <sheetFormatPr defaultColWidth="8.7109375" defaultRowHeight="15" x14ac:dyDescent="0.25"/>
  <cols>
    <col min="1" max="1" width="23" style="26" customWidth="1"/>
    <col min="2" max="2" width="74.5703125" style="26" bestFit="1" customWidth="1"/>
    <col min="3" max="3" width="16.140625" style="26" bestFit="1" customWidth="1"/>
    <col min="4" max="4" width="19.5703125" style="26" bestFit="1" customWidth="1"/>
    <col min="5" max="5" width="11.28515625" style="26" bestFit="1" customWidth="1"/>
    <col min="6" max="6" width="9.28515625" style="26" bestFit="1" customWidth="1"/>
    <col min="7" max="7" width="10.7109375" style="26" bestFit="1" customWidth="1"/>
    <col min="8" max="8" width="15.7109375" style="26" bestFit="1" customWidth="1"/>
    <col min="9" max="16384" width="8.7109375" style="26"/>
  </cols>
  <sheetData>
    <row r="2" spans="1:8" x14ac:dyDescent="0.25">
      <c r="A2" s="2" t="s">
        <v>579</v>
      </c>
    </row>
    <row r="4" spans="1:8" ht="15.75" thickBot="1" x14ac:dyDescent="0.3">
      <c r="A4" s="31" t="s">
        <v>580</v>
      </c>
      <c r="B4" s="2" t="s">
        <v>589</v>
      </c>
      <c r="C4" s="26" t="s">
        <v>590</v>
      </c>
      <c r="D4" s="37" t="s">
        <v>591</v>
      </c>
    </row>
    <row r="5" spans="1:8" ht="15.75" thickBot="1" x14ac:dyDescent="0.3">
      <c r="A5" s="25" t="s">
        <v>515</v>
      </c>
      <c r="B5" s="32" t="s">
        <v>548</v>
      </c>
      <c r="C5" s="33">
        <f ca="1">TODAY()</f>
        <v>44567</v>
      </c>
      <c r="D5" s="33">
        <v>44567</v>
      </c>
      <c r="E5" s="26" t="s">
        <v>532</v>
      </c>
      <c r="F5" s="49"/>
      <c r="G5" s="49"/>
    </row>
    <row r="6" spans="1:8" ht="15.75" thickBot="1" x14ac:dyDescent="0.3">
      <c r="A6" s="25"/>
      <c r="H6" s="42"/>
    </row>
    <row r="7" spans="1:8" ht="15.75" thickBot="1" x14ac:dyDescent="0.3">
      <c r="A7" s="25" t="s">
        <v>516</v>
      </c>
      <c r="B7" s="32" t="s">
        <v>549</v>
      </c>
      <c r="C7" s="48">
        <f ca="1">NOW()</f>
        <v>44567.748713425928</v>
      </c>
      <c r="D7" s="72">
        <v>0.69444444444444453</v>
      </c>
      <c r="E7" s="26" t="s">
        <v>530</v>
      </c>
    </row>
    <row r="9" spans="1:8" x14ac:dyDescent="0.25">
      <c r="A9" s="25" t="s">
        <v>517</v>
      </c>
      <c r="B9" s="32" t="s">
        <v>581</v>
      </c>
      <c r="C9" s="34"/>
    </row>
    <row r="10" spans="1:8" x14ac:dyDescent="0.25">
      <c r="C10" s="35">
        <v>42369</v>
      </c>
      <c r="D10" s="35">
        <v>36526</v>
      </c>
      <c r="E10" s="35">
        <v>17667</v>
      </c>
      <c r="H10" s="37"/>
    </row>
    <row r="11" spans="1:8" x14ac:dyDescent="0.25">
      <c r="A11" s="26" t="s">
        <v>588</v>
      </c>
      <c r="B11" s="26" t="s">
        <v>582</v>
      </c>
      <c r="C11" s="36">
        <f>DAY(C10)</f>
        <v>31</v>
      </c>
      <c r="D11" s="36">
        <f t="shared" ref="D11:E11" si="0">DAY(D10)</f>
        <v>1</v>
      </c>
      <c r="E11" s="36">
        <f t="shared" si="0"/>
        <v>14</v>
      </c>
      <c r="H11" s="41"/>
    </row>
    <row r="12" spans="1:8" x14ac:dyDescent="0.25">
      <c r="A12" s="26" t="s">
        <v>586</v>
      </c>
      <c r="B12" s="26" t="s">
        <v>583</v>
      </c>
      <c r="C12" s="36">
        <f>MONTH(C10)</f>
        <v>12</v>
      </c>
      <c r="D12" s="36">
        <f>MONTH(D10)</f>
        <v>1</v>
      </c>
      <c r="E12" s="36">
        <f>MONTH(E10)</f>
        <v>5</v>
      </c>
      <c r="G12" s="37"/>
    </row>
    <row r="13" spans="1:8" x14ac:dyDescent="0.25">
      <c r="A13" s="26" t="s">
        <v>587</v>
      </c>
      <c r="B13" s="26" t="s">
        <v>584</v>
      </c>
      <c r="C13" s="36">
        <f>YEAR(C10)</f>
        <v>2015</v>
      </c>
      <c r="D13" s="36">
        <f t="shared" ref="D13:E13" si="1">YEAR(D10)</f>
        <v>2000</v>
      </c>
      <c r="E13" s="36">
        <f t="shared" si="1"/>
        <v>1948</v>
      </c>
      <c r="G13" s="37"/>
    </row>
    <row r="14" spans="1:8" s="37" customFormat="1" x14ac:dyDescent="0.25">
      <c r="A14" s="37" t="s">
        <v>699</v>
      </c>
      <c r="B14" s="5" t="s">
        <v>700</v>
      </c>
      <c r="C14" s="54" t="str">
        <f>TEXT(C10,"dddd")</f>
        <v>Thursday</v>
      </c>
      <c r="D14" s="54" t="str">
        <f t="shared" ref="D14:E14" si="2">TEXT(D10,"dddd")</f>
        <v>Saturday</v>
      </c>
      <c r="E14" s="54" t="str">
        <f t="shared" si="2"/>
        <v>Friday</v>
      </c>
    </row>
    <row r="15" spans="1:8" x14ac:dyDescent="0.25">
      <c r="G15" s="41"/>
    </row>
    <row r="16" spans="1:8" x14ac:dyDescent="0.25">
      <c r="A16" s="25" t="s">
        <v>518</v>
      </c>
      <c r="B16" s="32" t="s">
        <v>585</v>
      </c>
      <c r="C16" s="32"/>
      <c r="D16" s="32"/>
    </row>
    <row r="17" spans="3:5" x14ac:dyDescent="0.25">
      <c r="C17" s="45">
        <f>DATE(C13,C12,C11)</f>
        <v>42369</v>
      </c>
      <c r="D17" s="45">
        <f t="shared" ref="D17:E17" si="3">DATE(D13,D12,D11)</f>
        <v>36526</v>
      </c>
      <c r="E17" s="45">
        <f t="shared" si="3"/>
        <v>17667</v>
      </c>
    </row>
    <row r="18" spans="3:5" x14ac:dyDescent="0.25">
      <c r="C1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62869-AD7D-4A65-B6B9-6C41BDC44B9C}">
  <sheetPr codeName="Sheet11">
    <tabColor theme="1"/>
  </sheetPr>
  <dimension ref="A1"/>
  <sheetViews>
    <sheetView showGridLines="0" rightToLeft="1" workbookViewId="0">
      <selection activeCell="B16" sqref="B16"/>
    </sheetView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817DD-0CDA-4938-A0CF-E063062228E3}">
  <sheetPr codeName="Sheet12">
    <tabColor theme="7"/>
  </sheetPr>
  <dimension ref="B1:L66"/>
  <sheetViews>
    <sheetView showGridLines="0" rightToLeft="1" topLeftCell="A7" zoomScale="85" zoomScaleNormal="85" workbookViewId="0">
      <selection activeCell="B27" sqref="B27"/>
    </sheetView>
  </sheetViews>
  <sheetFormatPr defaultRowHeight="15" x14ac:dyDescent="0.25"/>
  <cols>
    <col min="2" max="2" width="17.5703125" bestFit="1" customWidth="1"/>
    <col min="3" max="3" width="10.7109375" bestFit="1" customWidth="1"/>
    <col min="4" max="5" width="17.5703125" bestFit="1" customWidth="1"/>
    <col min="8" max="8" width="37.7109375" bestFit="1" customWidth="1"/>
  </cols>
  <sheetData>
    <row r="1" spans="2:12" x14ac:dyDescent="0.25">
      <c r="B1" t="s">
        <v>592</v>
      </c>
    </row>
    <row r="2" spans="2:12" x14ac:dyDescent="0.25">
      <c r="B2" s="60"/>
    </row>
    <row r="4" spans="2:12" x14ac:dyDescent="0.25">
      <c r="B4" s="2" t="s">
        <v>614</v>
      </c>
      <c r="C4" s="37"/>
      <c r="D4" s="37"/>
    </row>
    <row r="5" spans="2:12" ht="15.75" x14ac:dyDescent="0.25">
      <c r="B5" s="62" t="s">
        <v>608</v>
      </c>
      <c r="C5" t="s">
        <v>615</v>
      </c>
      <c r="D5" t="s">
        <v>616</v>
      </c>
      <c r="E5" s="61"/>
      <c r="I5" s="71"/>
      <c r="J5" s="71"/>
      <c r="K5" s="71"/>
      <c r="L5" s="71"/>
    </row>
    <row r="6" spans="2:12" ht="15.75" x14ac:dyDescent="0.25">
      <c r="B6" s="62" t="s">
        <v>593</v>
      </c>
      <c r="C6" s="37" t="s">
        <v>617</v>
      </c>
      <c r="D6" s="37" t="s">
        <v>618</v>
      </c>
      <c r="E6" s="61"/>
      <c r="F6" s="26"/>
      <c r="H6" s="37"/>
      <c r="I6" s="71"/>
      <c r="J6" s="71"/>
      <c r="K6" s="71"/>
      <c r="L6" s="71"/>
    </row>
    <row r="7" spans="2:12" ht="15.75" x14ac:dyDescent="0.25">
      <c r="B7" s="62" t="s">
        <v>610</v>
      </c>
      <c r="C7" s="37" t="s">
        <v>619</v>
      </c>
      <c r="D7" s="37" t="s">
        <v>620</v>
      </c>
      <c r="E7" s="61"/>
      <c r="F7" s="26"/>
      <c r="I7" s="71"/>
      <c r="J7" s="71"/>
      <c r="K7" s="71"/>
      <c r="L7" s="71"/>
    </row>
    <row r="8" spans="2:12" ht="15.75" x14ac:dyDescent="0.25">
      <c r="B8" s="62" t="s">
        <v>594</v>
      </c>
      <c r="C8" s="37" t="s">
        <v>621</v>
      </c>
      <c r="D8" s="37" t="s">
        <v>563</v>
      </c>
      <c r="E8" s="61"/>
      <c r="F8" s="26"/>
      <c r="I8" s="71"/>
      <c r="J8" s="71"/>
      <c r="K8" s="71"/>
      <c r="L8" s="71"/>
    </row>
    <row r="9" spans="2:12" ht="15.75" x14ac:dyDescent="0.25">
      <c r="B9" s="62" t="s">
        <v>595</v>
      </c>
      <c r="C9" s="37" t="s">
        <v>622</v>
      </c>
      <c r="D9" s="37" t="s">
        <v>623</v>
      </c>
      <c r="E9" s="61"/>
      <c r="F9" s="26"/>
      <c r="I9" s="71"/>
      <c r="J9" s="71"/>
      <c r="K9" s="71"/>
      <c r="L9" s="71"/>
    </row>
    <row r="10" spans="2:12" ht="15.75" x14ac:dyDescent="0.25">
      <c r="B10" s="62" t="s">
        <v>596</v>
      </c>
      <c r="C10" s="37" t="s">
        <v>624</v>
      </c>
      <c r="D10" s="37" t="s">
        <v>625</v>
      </c>
      <c r="E10" s="61"/>
      <c r="F10" s="26"/>
      <c r="I10" s="71"/>
      <c r="J10" s="71"/>
      <c r="K10" s="71"/>
      <c r="L10" s="71"/>
    </row>
    <row r="11" spans="2:12" ht="15.75" x14ac:dyDescent="0.25">
      <c r="B11" s="62" t="s">
        <v>597</v>
      </c>
      <c r="C11" s="37" t="s">
        <v>626</v>
      </c>
      <c r="D11" s="37" t="s">
        <v>627</v>
      </c>
      <c r="E11" s="61"/>
      <c r="F11" s="26"/>
      <c r="I11" s="71"/>
      <c r="J11" s="71"/>
      <c r="K11" s="71"/>
      <c r="L11" s="71"/>
    </row>
    <row r="12" spans="2:12" ht="15.75" x14ac:dyDescent="0.25">
      <c r="B12" s="62" t="s">
        <v>612</v>
      </c>
      <c r="C12" s="37" t="s">
        <v>628</v>
      </c>
      <c r="D12" s="37" t="s">
        <v>563</v>
      </c>
      <c r="E12" s="61"/>
      <c r="F12" s="26"/>
      <c r="I12" s="71"/>
      <c r="J12" s="71"/>
      <c r="K12" s="71"/>
      <c r="L12" s="71"/>
    </row>
    <row r="13" spans="2:12" ht="15.75" x14ac:dyDescent="0.25">
      <c r="B13" s="62" t="s">
        <v>611</v>
      </c>
      <c r="C13" s="37" t="s">
        <v>629</v>
      </c>
      <c r="D13" s="37" t="s">
        <v>630</v>
      </c>
      <c r="E13" s="61"/>
      <c r="F13" s="26"/>
      <c r="I13" s="71"/>
      <c r="J13" s="71"/>
      <c r="K13" s="71"/>
      <c r="L13" s="71"/>
    </row>
    <row r="14" spans="2:12" ht="15.75" x14ac:dyDescent="0.25">
      <c r="B14" s="62" t="s">
        <v>657</v>
      </c>
      <c r="C14" s="37" t="s">
        <v>631</v>
      </c>
      <c r="D14" s="37" t="s">
        <v>656</v>
      </c>
      <c r="E14" s="61"/>
      <c r="F14" s="26"/>
      <c r="I14" s="71"/>
      <c r="J14" s="71"/>
      <c r="K14" s="71"/>
      <c r="L14" s="71"/>
    </row>
    <row r="15" spans="2:12" ht="15.75" x14ac:dyDescent="0.25">
      <c r="B15" s="62" t="s">
        <v>598</v>
      </c>
      <c r="C15" s="37" t="s">
        <v>632</v>
      </c>
      <c r="D15" s="37" t="s">
        <v>633</v>
      </c>
      <c r="E15" s="61"/>
      <c r="F15" s="26"/>
    </row>
    <row r="16" spans="2:12" ht="15.75" x14ac:dyDescent="0.25">
      <c r="B16" s="62" t="s">
        <v>599</v>
      </c>
      <c r="C16" s="37" t="s">
        <v>634</v>
      </c>
      <c r="D16" s="37" t="s">
        <v>635</v>
      </c>
      <c r="E16" s="61"/>
      <c r="F16" s="26"/>
    </row>
    <row r="17" spans="2:6" ht="15.75" x14ac:dyDescent="0.25">
      <c r="B17" s="62" t="s">
        <v>600</v>
      </c>
      <c r="C17" s="37" t="s">
        <v>636</v>
      </c>
      <c r="D17" s="37" t="s">
        <v>637</v>
      </c>
      <c r="E17" s="61"/>
      <c r="F17" s="26"/>
    </row>
    <row r="18" spans="2:6" ht="15.75" x14ac:dyDescent="0.25">
      <c r="B18" s="62" t="s">
        <v>601</v>
      </c>
      <c r="C18" s="37" t="s">
        <v>638</v>
      </c>
      <c r="D18" s="37" t="s">
        <v>639</v>
      </c>
      <c r="E18" s="61"/>
      <c r="F18" s="26"/>
    </row>
    <row r="19" spans="2:6" ht="15.75" x14ac:dyDescent="0.25">
      <c r="B19" s="62" t="s">
        <v>602</v>
      </c>
      <c r="C19" s="37" t="s">
        <v>640</v>
      </c>
      <c r="D19" s="37" t="s">
        <v>641</v>
      </c>
      <c r="E19" s="61"/>
      <c r="F19" s="26"/>
    </row>
    <row r="20" spans="2:6" ht="15.75" x14ac:dyDescent="0.25">
      <c r="B20" s="62" t="s">
        <v>603</v>
      </c>
      <c r="C20" s="37" t="s">
        <v>642</v>
      </c>
      <c r="D20" s="37" t="s">
        <v>643</v>
      </c>
      <c r="E20" s="61"/>
      <c r="F20" s="26"/>
    </row>
    <row r="21" spans="2:6" ht="15.75" x14ac:dyDescent="0.25">
      <c r="B21" s="62" t="s">
        <v>604</v>
      </c>
      <c r="C21" s="37" t="s">
        <v>644</v>
      </c>
      <c r="D21" s="37" t="s">
        <v>645</v>
      </c>
      <c r="E21" s="61"/>
      <c r="F21" s="26"/>
    </row>
    <row r="22" spans="2:6" ht="15.75" x14ac:dyDescent="0.25">
      <c r="B22" s="62" t="s">
        <v>605</v>
      </c>
      <c r="C22" s="37" t="s">
        <v>646</v>
      </c>
      <c r="D22" s="37" t="s">
        <v>647</v>
      </c>
      <c r="E22" s="61"/>
      <c r="F22" s="26"/>
    </row>
    <row r="23" spans="2:6" ht="15.75" x14ac:dyDescent="0.25">
      <c r="B23" s="62" t="s">
        <v>606</v>
      </c>
      <c r="C23" s="37" t="s">
        <v>648</v>
      </c>
      <c r="D23" s="37" t="s">
        <v>649</v>
      </c>
      <c r="E23" s="61"/>
      <c r="F23" s="26"/>
    </row>
    <row r="24" spans="2:6" ht="15.75" x14ac:dyDescent="0.25">
      <c r="B24" s="62" t="s">
        <v>613</v>
      </c>
      <c r="C24" s="37" t="s">
        <v>650</v>
      </c>
      <c r="D24" s="37" t="s">
        <v>651</v>
      </c>
      <c r="E24" s="61"/>
      <c r="F24" s="26"/>
    </row>
    <row r="25" spans="2:6" ht="15.75" x14ac:dyDescent="0.25">
      <c r="B25" s="62" t="s">
        <v>607</v>
      </c>
      <c r="C25" s="37" t="s">
        <v>652</v>
      </c>
      <c r="D25" s="37" t="s">
        <v>653</v>
      </c>
      <c r="E25" s="61"/>
      <c r="F25" s="26"/>
    </row>
    <row r="26" spans="2:6" ht="15.75" x14ac:dyDescent="0.25">
      <c r="B26" s="62" t="s">
        <v>609</v>
      </c>
      <c r="C26" s="37" t="s">
        <v>654</v>
      </c>
      <c r="D26" s="37" t="s">
        <v>655</v>
      </c>
      <c r="E26" s="61"/>
      <c r="F26" s="26"/>
    </row>
    <row r="27" spans="2:6" ht="15.75" x14ac:dyDescent="0.25">
      <c r="B27" s="62"/>
      <c r="C27" s="37"/>
      <c r="D27" s="37"/>
      <c r="E27" s="61"/>
      <c r="F27" s="26"/>
    </row>
    <row r="28" spans="2:6" ht="15.75" x14ac:dyDescent="0.25">
      <c r="C28" s="37"/>
      <c r="D28" s="37"/>
      <c r="E28" s="61"/>
      <c r="F28" s="26"/>
    </row>
    <row r="29" spans="2:6" ht="15.75" x14ac:dyDescent="0.25">
      <c r="E29" s="61"/>
    </row>
    <row r="30" spans="2:6" ht="15.75" x14ac:dyDescent="0.25">
      <c r="E30" s="61"/>
    </row>
    <row r="31" spans="2:6" ht="15.75" x14ac:dyDescent="0.25">
      <c r="E31" s="61"/>
    </row>
    <row r="32" spans="2:6" ht="15.75" x14ac:dyDescent="0.25">
      <c r="E32" s="61"/>
    </row>
    <row r="33" spans="5:5" ht="15.75" x14ac:dyDescent="0.25">
      <c r="E33" s="61"/>
    </row>
    <row r="34" spans="5:5" ht="15.75" x14ac:dyDescent="0.25">
      <c r="E34" s="61"/>
    </row>
    <row r="35" spans="5:5" ht="15.75" x14ac:dyDescent="0.25">
      <c r="E35" s="61"/>
    </row>
    <row r="36" spans="5:5" ht="15.75" x14ac:dyDescent="0.25">
      <c r="E36" s="61"/>
    </row>
    <row r="37" spans="5:5" ht="15.75" x14ac:dyDescent="0.25">
      <c r="E37" s="61"/>
    </row>
    <row r="38" spans="5:5" ht="15.75" x14ac:dyDescent="0.25">
      <c r="E38" s="61"/>
    </row>
    <row r="39" spans="5:5" ht="15.75" x14ac:dyDescent="0.25">
      <c r="E39" s="61"/>
    </row>
    <row r="40" spans="5:5" ht="15.75" x14ac:dyDescent="0.25">
      <c r="E40" s="61"/>
    </row>
    <row r="41" spans="5:5" ht="15.75" x14ac:dyDescent="0.25">
      <c r="E41" s="61"/>
    </row>
    <row r="42" spans="5:5" ht="15.75" x14ac:dyDescent="0.25">
      <c r="E42" s="61"/>
    </row>
    <row r="43" spans="5:5" ht="15.75" x14ac:dyDescent="0.25">
      <c r="E43" s="61"/>
    </row>
    <row r="44" spans="5:5" ht="15.75" x14ac:dyDescent="0.25">
      <c r="E44" s="61"/>
    </row>
    <row r="45" spans="5:5" ht="15.75" x14ac:dyDescent="0.25">
      <c r="E45" s="61"/>
    </row>
    <row r="46" spans="5:5" ht="15.75" x14ac:dyDescent="0.25">
      <c r="E46" s="61"/>
    </row>
    <row r="47" spans="5:5" ht="15.75" x14ac:dyDescent="0.25">
      <c r="E47" s="61"/>
    </row>
    <row r="48" spans="5:5" ht="15.75" x14ac:dyDescent="0.25">
      <c r="E48" s="61"/>
    </row>
    <row r="49" spans="5:5" ht="15.75" x14ac:dyDescent="0.25">
      <c r="E49" s="61"/>
    </row>
    <row r="50" spans="5:5" ht="15.75" x14ac:dyDescent="0.25">
      <c r="E50" s="61"/>
    </row>
    <row r="51" spans="5:5" ht="15.75" x14ac:dyDescent="0.25">
      <c r="E51" s="61"/>
    </row>
    <row r="52" spans="5:5" ht="15.75" x14ac:dyDescent="0.25">
      <c r="E52" s="61"/>
    </row>
    <row r="53" spans="5:5" ht="15.75" x14ac:dyDescent="0.25">
      <c r="E53" s="61"/>
    </row>
    <row r="54" spans="5:5" ht="15.75" x14ac:dyDescent="0.25">
      <c r="E54" s="61"/>
    </row>
    <row r="55" spans="5:5" ht="15.75" x14ac:dyDescent="0.25">
      <c r="E55" s="61"/>
    </row>
    <row r="56" spans="5:5" ht="15.75" x14ac:dyDescent="0.25">
      <c r="E56" s="61"/>
    </row>
    <row r="57" spans="5:5" ht="15.75" x14ac:dyDescent="0.25">
      <c r="E57" s="61"/>
    </row>
    <row r="58" spans="5:5" ht="15.75" x14ac:dyDescent="0.25">
      <c r="E58" s="61"/>
    </row>
    <row r="59" spans="5:5" ht="15.75" x14ac:dyDescent="0.25">
      <c r="E59" s="61"/>
    </row>
    <row r="60" spans="5:5" ht="15.75" x14ac:dyDescent="0.25">
      <c r="E60" s="61"/>
    </row>
    <row r="61" spans="5:5" ht="15.75" x14ac:dyDescent="0.25">
      <c r="E61" s="61"/>
    </row>
    <row r="62" spans="5:5" ht="15.75" x14ac:dyDescent="0.25">
      <c r="E62" s="61"/>
    </row>
    <row r="63" spans="5:5" ht="15.75" x14ac:dyDescent="0.25">
      <c r="E63" s="61"/>
    </row>
    <row r="64" spans="5:5" ht="15.75" x14ac:dyDescent="0.25">
      <c r="E64" s="61"/>
    </row>
    <row r="65" spans="5:5" ht="15.75" x14ac:dyDescent="0.25">
      <c r="E65" s="61"/>
    </row>
    <row r="66" spans="5:5" ht="15.75" x14ac:dyDescent="0.25">
      <c r="E66" s="61"/>
    </row>
  </sheetData>
  <mergeCells count="1">
    <mergeCell ref="I5:L1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F49AD-8F40-48CF-832F-E43ADB2DA668}">
  <sheetPr codeName="Sheet13">
    <tabColor theme="7"/>
  </sheetPr>
  <dimension ref="B1:S28"/>
  <sheetViews>
    <sheetView showGridLines="0" rightToLeft="1" topLeftCell="A13" workbookViewId="0">
      <selection activeCell="F5" sqref="F5:F26"/>
    </sheetView>
  </sheetViews>
  <sheetFormatPr defaultRowHeight="15" x14ac:dyDescent="0.25"/>
  <cols>
    <col min="2" max="2" width="9.42578125" bestFit="1" customWidth="1"/>
    <col min="3" max="3" width="11.7109375" bestFit="1" customWidth="1"/>
    <col min="4" max="4" width="11.42578125" bestFit="1" customWidth="1"/>
    <col min="5" max="5" width="12.140625" bestFit="1" customWidth="1"/>
    <col min="6" max="6" width="8.28515625" bestFit="1" customWidth="1"/>
    <col min="8" max="8" width="10.5703125" bestFit="1" customWidth="1"/>
    <col min="12" max="12" width="8.85546875" style="37"/>
    <col min="14" max="14" width="8.85546875" style="37"/>
  </cols>
  <sheetData>
    <row r="1" spans="2:19" s="37" customFormat="1" x14ac:dyDescent="0.25"/>
    <row r="2" spans="2:19" s="37" customFormat="1" x14ac:dyDescent="0.25">
      <c r="B2" s="37" t="s">
        <v>525</v>
      </c>
    </row>
    <row r="3" spans="2:19" x14ac:dyDescent="0.25">
      <c r="D3" t="s">
        <v>701</v>
      </c>
      <c r="E3" t="s">
        <v>702</v>
      </c>
      <c r="F3" t="s">
        <v>703</v>
      </c>
    </row>
    <row r="4" spans="2:19" x14ac:dyDescent="0.25">
      <c r="B4" s="1" t="s">
        <v>557</v>
      </c>
      <c r="C4" s="1" t="s">
        <v>559</v>
      </c>
      <c r="D4" s="25" t="s">
        <v>614</v>
      </c>
      <c r="E4" s="25" t="s">
        <v>614</v>
      </c>
      <c r="F4" s="25" t="s">
        <v>614</v>
      </c>
    </row>
    <row r="5" spans="2:19" x14ac:dyDescent="0.25">
      <c r="B5" s="62" t="s">
        <v>615</v>
      </c>
      <c r="C5" t="s">
        <v>616</v>
      </c>
      <c r="D5" s="37" t="str">
        <f>B5&amp;" "&amp;C5</f>
        <v>איתי שגב</v>
      </c>
      <c r="E5" t="str">
        <f>CONCATENATE(B5," ",C5)</f>
        <v>איתי שגב</v>
      </c>
      <c r="F5" t="str">
        <f>_xlfn.TEXTJOIN(" ",TRUE,B5:C5)</f>
        <v>איתי שגב</v>
      </c>
    </row>
    <row r="6" spans="2:19" x14ac:dyDescent="0.25">
      <c r="B6" s="62" t="s">
        <v>617</v>
      </c>
      <c r="C6" t="s">
        <v>618</v>
      </c>
      <c r="D6" s="37" t="str">
        <f t="shared" ref="D6:D26" si="0">B6&amp;" "&amp;C6</f>
        <v>בני גנץ</v>
      </c>
      <c r="E6" s="37" t="str">
        <f t="shared" ref="E6:E26" si="1">CONCATENATE(B6," ",C6)</f>
        <v>בני גנץ</v>
      </c>
      <c r="F6" s="37" t="str">
        <f t="shared" ref="F6:F26" si="2">_xlfn.TEXTJOIN(" ",TRUE,B6:C6)</f>
        <v>בני גנץ</v>
      </c>
      <c r="K6" s="37"/>
      <c r="M6" s="37"/>
      <c r="O6" s="37"/>
      <c r="P6" s="37"/>
      <c r="Q6" s="37"/>
      <c r="R6" s="37"/>
      <c r="S6" s="37"/>
    </row>
    <row r="7" spans="2:19" x14ac:dyDescent="0.25">
      <c r="B7" s="62" t="s">
        <v>619</v>
      </c>
      <c r="C7" t="s">
        <v>620</v>
      </c>
      <c r="D7" s="37" t="str">
        <f t="shared" si="0"/>
        <v>גיל ססובר</v>
      </c>
      <c r="E7" s="37" t="str">
        <f t="shared" si="1"/>
        <v>גיל ססובר</v>
      </c>
      <c r="F7" s="37" t="str">
        <f t="shared" si="2"/>
        <v>גיל ססובר</v>
      </c>
    </row>
    <row r="8" spans="2:19" x14ac:dyDescent="0.25">
      <c r="B8" s="62" t="s">
        <v>621</v>
      </c>
      <c r="C8" t="s">
        <v>563</v>
      </c>
      <c r="D8" s="37" t="str">
        <f t="shared" si="0"/>
        <v>דני דין</v>
      </c>
      <c r="E8" s="37" t="str">
        <f t="shared" si="1"/>
        <v>דני דין</v>
      </c>
      <c r="F8" s="37" t="str">
        <f t="shared" si="2"/>
        <v>דני דין</v>
      </c>
    </row>
    <row r="9" spans="2:19" x14ac:dyDescent="0.25">
      <c r="B9" s="62" t="s">
        <v>622</v>
      </c>
      <c r="C9" t="s">
        <v>623</v>
      </c>
      <c r="D9" s="37" t="str">
        <f t="shared" si="0"/>
        <v>הלל יפה</v>
      </c>
      <c r="E9" s="37" t="str">
        <f t="shared" si="1"/>
        <v>הלל יפה</v>
      </c>
      <c r="F9" s="37" t="str">
        <f t="shared" si="2"/>
        <v>הלל יפה</v>
      </c>
    </row>
    <row r="10" spans="2:19" x14ac:dyDescent="0.25">
      <c r="B10" s="62" t="s">
        <v>624</v>
      </c>
      <c r="C10" t="s">
        <v>625</v>
      </c>
      <c r="D10" s="37" t="str">
        <f t="shared" si="0"/>
        <v>ויטני יוסטון</v>
      </c>
      <c r="E10" s="37" t="str">
        <f t="shared" si="1"/>
        <v>ויטני יוסטון</v>
      </c>
      <c r="F10" s="37" t="str">
        <f t="shared" si="2"/>
        <v>ויטני יוסטון</v>
      </c>
    </row>
    <row r="11" spans="2:19" x14ac:dyDescent="0.25">
      <c r="B11" s="62" t="s">
        <v>626</v>
      </c>
      <c r="C11" t="s">
        <v>627</v>
      </c>
      <c r="D11" s="37" t="str">
        <f t="shared" si="0"/>
        <v>זלמן שזר</v>
      </c>
      <c r="E11" s="37" t="str">
        <f t="shared" si="1"/>
        <v>זלמן שזר</v>
      </c>
      <c r="F11" s="37" t="str">
        <f t="shared" si="2"/>
        <v>זלמן שזר</v>
      </c>
    </row>
    <row r="12" spans="2:19" x14ac:dyDescent="0.25">
      <c r="B12" s="62" t="s">
        <v>628</v>
      </c>
      <c r="C12" t="s">
        <v>563</v>
      </c>
      <c r="D12" s="37" t="str">
        <f t="shared" si="0"/>
        <v>חזי דין</v>
      </c>
      <c r="E12" s="37" t="str">
        <f t="shared" si="1"/>
        <v>חזי דין</v>
      </c>
      <c r="F12" s="37" t="str">
        <f t="shared" si="2"/>
        <v>חזי דין</v>
      </c>
    </row>
    <row r="13" spans="2:19" x14ac:dyDescent="0.25">
      <c r="B13" s="62" t="s">
        <v>629</v>
      </c>
      <c r="C13" t="s">
        <v>630</v>
      </c>
      <c r="D13" s="37" t="str">
        <f t="shared" si="0"/>
        <v>טל מוסרי</v>
      </c>
      <c r="E13" s="37" t="str">
        <f t="shared" si="1"/>
        <v>טל מוסרי</v>
      </c>
      <c r="F13" s="37" t="str">
        <f t="shared" si="2"/>
        <v>טל מוסרי</v>
      </c>
    </row>
    <row r="14" spans="2:19" x14ac:dyDescent="0.25">
      <c r="B14" s="62" t="s">
        <v>631</v>
      </c>
      <c r="C14" t="s">
        <v>656</v>
      </c>
      <c r="D14" s="37" t="str">
        <f t="shared" si="0"/>
        <v>יעל בר-זוהר</v>
      </c>
      <c r="E14" s="37" t="str">
        <f t="shared" si="1"/>
        <v>יעל בר-זוהר</v>
      </c>
      <c r="F14" s="37" t="str">
        <f t="shared" si="2"/>
        <v>יעל בר-זוהר</v>
      </c>
    </row>
    <row r="15" spans="2:19" x14ac:dyDescent="0.25">
      <c r="B15" s="62" t="s">
        <v>632</v>
      </c>
      <c r="C15" t="s">
        <v>633</v>
      </c>
      <c r="D15" s="37" t="str">
        <f t="shared" si="0"/>
        <v>כרמלה מנשה</v>
      </c>
      <c r="E15" s="37" t="str">
        <f t="shared" si="1"/>
        <v>כרמלה מנשה</v>
      </c>
      <c r="F15" s="37" t="str">
        <f t="shared" si="2"/>
        <v>כרמלה מנשה</v>
      </c>
    </row>
    <row r="16" spans="2:19" x14ac:dyDescent="0.25">
      <c r="B16" s="62" t="s">
        <v>634</v>
      </c>
      <c r="C16" t="s">
        <v>635</v>
      </c>
      <c r="D16" s="37" t="str">
        <f t="shared" si="0"/>
        <v>ליאור כלפון</v>
      </c>
      <c r="E16" s="37" t="str">
        <f t="shared" si="1"/>
        <v>ליאור כלפון</v>
      </c>
      <c r="F16" s="37" t="str">
        <f t="shared" si="2"/>
        <v>ליאור כלפון</v>
      </c>
    </row>
    <row r="17" spans="2:6" x14ac:dyDescent="0.25">
      <c r="B17" s="62" t="s">
        <v>636</v>
      </c>
      <c r="C17" t="s">
        <v>637</v>
      </c>
      <c r="D17" s="37" t="str">
        <f t="shared" si="0"/>
        <v>משה פרסטר</v>
      </c>
      <c r="E17" s="37" t="str">
        <f t="shared" si="1"/>
        <v>משה פרסטר</v>
      </c>
      <c r="F17" s="37" t="str">
        <f t="shared" si="2"/>
        <v>משה פרסטר</v>
      </c>
    </row>
    <row r="18" spans="2:6" x14ac:dyDescent="0.25">
      <c r="B18" s="62" t="s">
        <v>638</v>
      </c>
      <c r="C18" t="s">
        <v>639</v>
      </c>
      <c r="D18" s="37" t="str">
        <f t="shared" si="0"/>
        <v>נדב אסקסיס</v>
      </c>
      <c r="E18" s="37" t="str">
        <f t="shared" si="1"/>
        <v>נדב אסקסיס</v>
      </c>
      <c r="F18" s="37" t="str">
        <f t="shared" si="2"/>
        <v>נדב אסקסיס</v>
      </c>
    </row>
    <row r="19" spans="2:6" x14ac:dyDescent="0.25">
      <c r="B19" s="62" t="s">
        <v>640</v>
      </c>
      <c r="C19" t="s">
        <v>641</v>
      </c>
      <c r="D19" s="37" t="str">
        <f t="shared" si="0"/>
        <v>סופי צדקה</v>
      </c>
      <c r="E19" s="37" t="str">
        <f t="shared" si="1"/>
        <v>סופי צדקה</v>
      </c>
      <c r="F19" s="37" t="str">
        <f t="shared" si="2"/>
        <v>סופי צדקה</v>
      </c>
    </row>
    <row r="20" spans="2:6" x14ac:dyDescent="0.25">
      <c r="B20" s="62" t="s">
        <v>642</v>
      </c>
      <c r="C20" t="s">
        <v>643</v>
      </c>
      <c r="D20" s="37" t="str">
        <f t="shared" si="0"/>
        <v>עודד משנה</v>
      </c>
      <c r="E20" s="37" t="str">
        <f t="shared" si="1"/>
        <v>עודד משנה</v>
      </c>
      <c r="F20" s="37" t="str">
        <f t="shared" si="2"/>
        <v>עודד משנה</v>
      </c>
    </row>
    <row r="21" spans="2:6" x14ac:dyDescent="0.25">
      <c r="B21" s="62" t="s">
        <v>644</v>
      </c>
      <c r="C21" t="s">
        <v>645</v>
      </c>
      <c r="D21" s="37" t="str">
        <f t="shared" si="0"/>
        <v>פליקס חלפון</v>
      </c>
      <c r="E21" s="37" t="str">
        <f t="shared" si="1"/>
        <v>פליקס חלפון</v>
      </c>
      <c r="F21" s="37" t="str">
        <f t="shared" si="2"/>
        <v>פליקס חלפון</v>
      </c>
    </row>
    <row r="22" spans="2:6" x14ac:dyDescent="0.25">
      <c r="B22" s="62" t="s">
        <v>646</v>
      </c>
      <c r="C22" t="s">
        <v>647</v>
      </c>
      <c r="D22" s="37" t="str">
        <f t="shared" si="0"/>
        <v>צחי נוי</v>
      </c>
      <c r="E22" s="37" t="str">
        <f t="shared" si="1"/>
        <v>צחי נוי</v>
      </c>
      <c r="F22" s="37" t="str">
        <f t="shared" si="2"/>
        <v>צחי נוי</v>
      </c>
    </row>
    <row r="23" spans="2:6" x14ac:dyDescent="0.25">
      <c r="B23" s="62" t="s">
        <v>648</v>
      </c>
      <c r="C23" t="s">
        <v>649</v>
      </c>
      <c r="D23" s="37" t="str">
        <f t="shared" si="0"/>
        <v>קובי מחט</v>
      </c>
      <c r="E23" s="37" t="str">
        <f t="shared" si="1"/>
        <v>קובי מחט</v>
      </c>
      <c r="F23" s="37" t="str">
        <f t="shared" si="2"/>
        <v>קובי מחט</v>
      </c>
    </row>
    <row r="24" spans="2:6" x14ac:dyDescent="0.25">
      <c r="B24" s="62" t="s">
        <v>650</v>
      </c>
      <c r="C24" t="s">
        <v>651</v>
      </c>
      <c r="D24" s="37" t="str">
        <f t="shared" si="0"/>
        <v>רוני דואני</v>
      </c>
      <c r="E24" s="37" t="str">
        <f t="shared" si="1"/>
        <v>רוני דואני</v>
      </c>
      <c r="F24" s="37" t="str">
        <f t="shared" si="2"/>
        <v>רוני דואני</v>
      </c>
    </row>
    <row r="25" spans="2:6" x14ac:dyDescent="0.25">
      <c r="B25" s="62" t="s">
        <v>652</v>
      </c>
      <c r="C25" t="s">
        <v>653</v>
      </c>
      <c r="D25" s="37" t="str">
        <f t="shared" si="0"/>
        <v>ששי קשת</v>
      </c>
      <c r="E25" s="37" t="str">
        <f t="shared" si="1"/>
        <v>ששי קשת</v>
      </c>
      <c r="F25" s="37" t="str">
        <f t="shared" si="2"/>
        <v>ששי קשת</v>
      </c>
    </row>
    <row r="26" spans="2:6" x14ac:dyDescent="0.25">
      <c r="B26" s="62" t="s">
        <v>654</v>
      </c>
      <c r="C26" t="s">
        <v>655</v>
      </c>
      <c r="D26" s="37" t="str">
        <f t="shared" si="0"/>
        <v>תום אבני</v>
      </c>
      <c r="E26" s="37" t="str">
        <f t="shared" si="1"/>
        <v>תום אבני</v>
      </c>
      <c r="F26" s="37" t="str">
        <f t="shared" si="2"/>
        <v>תום אבני</v>
      </c>
    </row>
    <row r="27" spans="2:6" x14ac:dyDescent="0.25">
      <c r="D27" s="37"/>
      <c r="E27" s="37"/>
    </row>
    <row r="28" spans="2:6" x14ac:dyDescent="0.25">
      <c r="D28" s="37"/>
      <c r="E28" s="3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73706-301B-412C-9D32-A43BC8EA66D3}">
  <sheetPr codeName="Sheet14">
    <tabColor theme="7"/>
  </sheetPr>
  <dimension ref="B2:I55"/>
  <sheetViews>
    <sheetView showGridLines="0" rightToLeft="1" topLeftCell="A43" workbookViewId="0">
      <selection activeCell="I56" sqref="I56"/>
    </sheetView>
  </sheetViews>
  <sheetFormatPr defaultRowHeight="15" x14ac:dyDescent="0.25"/>
  <cols>
    <col min="2" max="2" width="14.5703125" bestFit="1" customWidth="1"/>
    <col min="3" max="3" width="15.28515625" bestFit="1" customWidth="1"/>
    <col min="4" max="4" width="15.42578125" bestFit="1" customWidth="1"/>
    <col min="5" max="5" width="15" bestFit="1" customWidth="1"/>
  </cols>
  <sheetData>
    <row r="2" spans="2:5" x14ac:dyDescent="0.25">
      <c r="B2" s="25" t="s">
        <v>658</v>
      </c>
      <c r="C2" s="1" t="s">
        <v>659</v>
      </c>
      <c r="D2" s="25" t="s">
        <v>660</v>
      </c>
      <c r="E2" s="25" t="s">
        <v>661</v>
      </c>
    </row>
    <row r="3" spans="2:5" x14ac:dyDescent="0.25">
      <c r="B3" s="22" t="s">
        <v>662</v>
      </c>
      <c r="C3" s="21" t="str">
        <f>LEFT(B3,3)</f>
        <v>385</v>
      </c>
      <c r="D3" s="21" t="str">
        <f>MID(B3,5,3)</f>
        <v>948</v>
      </c>
      <c r="E3" s="21" t="str">
        <f>RIGHT(B3,4)</f>
        <v>7943</v>
      </c>
    </row>
    <row r="4" spans="2:5" x14ac:dyDescent="0.25">
      <c r="B4" s="22" t="s">
        <v>531</v>
      </c>
      <c r="C4" s="21" t="str">
        <f t="shared" ref="C4:C52" si="0">LEFT(B4,3)</f>
        <v>622</v>
      </c>
      <c r="D4" s="21" t="str">
        <f t="shared" ref="D4:D52" si="1">MID(B4,5,3)</f>
        <v>630</v>
      </c>
      <c r="E4" s="21" t="str">
        <f t="shared" ref="E4:E52" si="2">RIGHT(B4,4)</f>
        <v>6075</v>
      </c>
    </row>
    <row r="5" spans="2:5" x14ac:dyDescent="0.25">
      <c r="B5" s="22" t="s">
        <v>66</v>
      </c>
      <c r="C5" s="21" t="str">
        <f t="shared" si="0"/>
        <v>676</v>
      </c>
      <c r="D5" s="21" t="str">
        <f t="shared" si="1"/>
        <v>900</v>
      </c>
      <c r="E5" s="21" t="str">
        <f t="shared" si="2"/>
        <v>6616</v>
      </c>
    </row>
    <row r="6" spans="2:5" x14ac:dyDescent="0.25">
      <c r="B6" s="22" t="s">
        <v>67</v>
      </c>
      <c r="C6" s="21" t="str">
        <f t="shared" si="0"/>
        <v>275</v>
      </c>
      <c r="D6" s="21" t="str">
        <f t="shared" si="1"/>
        <v>297</v>
      </c>
      <c r="E6" s="21" t="str">
        <f t="shared" si="2"/>
        <v>6128</v>
      </c>
    </row>
    <row r="7" spans="2:5" x14ac:dyDescent="0.25">
      <c r="B7" s="22" t="s">
        <v>68</v>
      </c>
      <c r="C7" s="21" t="str">
        <f t="shared" si="0"/>
        <v>208</v>
      </c>
      <c r="D7" s="21" t="str">
        <f t="shared" si="1"/>
        <v>907</v>
      </c>
      <c r="E7" s="21" t="str">
        <f t="shared" si="2"/>
        <v>5600</v>
      </c>
    </row>
    <row r="8" spans="2:5" x14ac:dyDescent="0.25">
      <c r="B8" s="22" t="s">
        <v>69</v>
      </c>
      <c r="C8" s="21" t="str">
        <f t="shared" si="0"/>
        <v>925</v>
      </c>
      <c r="D8" s="21" t="str">
        <f t="shared" si="1"/>
        <v>638</v>
      </c>
      <c r="E8" s="21" t="str">
        <f t="shared" si="2"/>
        <v>1060</v>
      </c>
    </row>
    <row r="9" spans="2:5" x14ac:dyDescent="0.25">
      <c r="B9" s="22" t="s">
        <v>70</v>
      </c>
      <c r="C9" s="21" t="str">
        <f t="shared" si="0"/>
        <v>492</v>
      </c>
      <c r="D9" s="21" t="str">
        <f t="shared" si="1"/>
        <v>398</v>
      </c>
      <c r="E9" s="21" t="str">
        <f t="shared" si="2"/>
        <v>6463</v>
      </c>
    </row>
    <row r="10" spans="2:5" x14ac:dyDescent="0.25">
      <c r="B10" s="22" t="s">
        <v>71</v>
      </c>
      <c r="C10" s="21" t="str">
        <f t="shared" si="0"/>
        <v>862</v>
      </c>
      <c r="D10" s="21" t="str">
        <f t="shared" si="1"/>
        <v>786</v>
      </c>
      <c r="E10" s="21" t="str">
        <f t="shared" si="2"/>
        <v>9082</v>
      </c>
    </row>
    <row r="11" spans="2:5" x14ac:dyDescent="0.25">
      <c r="B11" s="22" t="s">
        <v>72</v>
      </c>
      <c r="C11" s="21" t="str">
        <f t="shared" si="0"/>
        <v>434</v>
      </c>
      <c r="D11" s="21" t="str">
        <f t="shared" si="1"/>
        <v>556</v>
      </c>
      <c r="E11" s="21" t="str">
        <f t="shared" si="2"/>
        <v>1339</v>
      </c>
    </row>
    <row r="12" spans="2:5" x14ac:dyDescent="0.25">
      <c r="B12" s="22" t="s">
        <v>73</v>
      </c>
      <c r="C12" s="21" t="str">
        <f t="shared" si="0"/>
        <v>499</v>
      </c>
      <c r="D12" s="21" t="str">
        <f t="shared" si="1"/>
        <v>389</v>
      </c>
      <c r="E12" s="21" t="str">
        <f t="shared" si="2"/>
        <v>0971</v>
      </c>
    </row>
    <row r="13" spans="2:5" x14ac:dyDescent="0.25">
      <c r="B13" s="22" t="s">
        <v>74</v>
      </c>
      <c r="C13" s="21" t="str">
        <f t="shared" si="0"/>
        <v>860</v>
      </c>
      <c r="D13" s="21" t="str">
        <f t="shared" si="1"/>
        <v>709</v>
      </c>
      <c r="E13" s="21" t="str">
        <f t="shared" si="2"/>
        <v>6075</v>
      </c>
    </row>
    <row r="14" spans="2:5" x14ac:dyDescent="0.25">
      <c r="B14" s="22" t="s">
        <v>75</v>
      </c>
      <c r="C14" s="21" t="str">
        <f t="shared" si="0"/>
        <v>592</v>
      </c>
      <c r="D14" s="21" t="str">
        <f t="shared" si="1"/>
        <v>969</v>
      </c>
      <c r="E14" s="21" t="str">
        <f t="shared" si="2"/>
        <v>9562</v>
      </c>
    </row>
    <row r="15" spans="2:5" x14ac:dyDescent="0.25">
      <c r="B15" s="22" t="s">
        <v>76</v>
      </c>
      <c r="C15" s="21" t="str">
        <f t="shared" si="0"/>
        <v>492</v>
      </c>
      <c r="D15" s="21" t="str">
        <f t="shared" si="1"/>
        <v>226</v>
      </c>
      <c r="E15" s="21" t="str">
        <f t="shared" si="2"/>
        <v>9641</v>
      </c>
    </row>
    <row r="16" spans="2:5" x14ac:dyDescent="0.25">
      <c r="B16" s="22" t="s">
        <v>77</v>
      </c>
      <c r="C16" s="21" t="str">
        <f t="shared" si="0"/>
        <v>998</v>
      </c>
      <c r="D16" s="21" t="str">
        <f t="shared" si="1"/>
        <v>504</v>
      </c>
      <c r="E16" s="21" t="str">
        <f t="shared" si="2"/>
        <v>3845</v>
      </c>
    </row>
    <row r="17" spans="2:5" x14ac:dyDescent="0.25">
      <c r="B17" s="22" t="s">
        <v>78</v>
      </c>
      <c r="C17" s="21" t="str">
        <f t="shared" si="0"/>
        <v>712</v>
      </c>
      <c r="D17" s="21" t="str">
        <f t="shared" si="1"/>
        <v>803</v>
      </c>
      <c r="E17" s="21" t="str">
        <f t="shared" si="2"/>
        <v>2712</v>
      </c>
    </row>
    <row r="18" spans="2:5" x14ac:dyDescent="0.25">
      <c r="B18" s="22" t="s">
        <v>79</v>
      </c>
      <c r="C18" s="21" t="str">
        <f t="shared" si="0"/>
        <v>833</v>
      </c>
      <c r="D18" s="21" t="str">
        <f t="shared" si="1"/>
        <v>566</v>
      </c>
      <c r="E18" s="21" t="str">
        <f t="shared" si="2"/>
        <v>3009</v>
      </c>
    </row>
    <row r="19" spans="2:5" x14ac:dyDescent="0.25">
      <c r="B19" s="22" t="s">
        <v>80</v>
      </c>
      <c r="C19" s="21" t="str">
        <f t="shared" si="0"/>
        <v>460</v>
      </c>
      <c r="D19" s="21" t="str">
        <f t="shared" si="1"/>
        <v>622</v>
      </c>
      <c r="E19" s="21" t="str">
        <f t="shared" si="2"/>
        <v>5665</v>
      </c>
    </row>
    <row r="20" spans="2:5" x14ac:dyDescent="0.25">
      <c r="B20" s="22" t="s">
        <v>81</v>
      </c>
      <c r="C20" s="21" t="str">
        <f t="shared" si="0"/>
        <v>243</v>
      </c>
      <c r="D20" s="21" t="str">
        <f t="shared" si="1"/>
        <v>651</v>
      </c>
      <c r="E20" s="21" t="str">
        <f t="shared" si="2"/>
        <v>0212</v>
      </c>
    </row>
    <row r="21" spans="2:5" x14ac:dyDescent="0.25">
      <c r="B21" s="22" t="s">
        <v>82</v>
      </c>
      <c r="C21" s="21" t="str">
        <f t="shared" si="0"/>
        <v>551</v>
      </c>
      <c r="D21" s="21" t="str">
        <f t="shared" si="1"/>
        <v>964</v>
      </c>
      <c r="E21" s="21" t="str">
        <f t="shared" si="2"/>
        <v>9915</v>
      </c>
    </row>
    <row r="22" spans="2:5" x14ac:dyDescent="0.25">
      <c r="B22" s="22" t="s">
        <v>83</v>
      </c>
      <c r="C22" s="21" t="str">
        <f t="shared" si="0"/>
        <v>679</v>
      </c>
      <c r="D22" s="21" t="str">
        <f t="shared" si="1"/>
        <v>819</v>
      </c>
      <c r="E22" s="21" t="str">
        <f t="shared" si="2"/>
        <v>8277</v>
      </c>
    </row>
    <row r="23" spans="2:5" x14ac:dyDescent="0.25">
      <c r="B23" s="22" t="s">
        <v>84</v>
      </c>
      <c r="C23" s="21" t="str">
        <f t="shared" si="0"/>
        <v>847</v>
      </c>
      <c r="D23" s="21" t="str">
        <f t="shared" si="1"/>
        <v>761</v>
      </c>
      <c r="E23" s="21" t="str">
        <f t="shared" si="2"/>
        <v>5579</v>
      </c>
    </row>
    <row r="24" spans="2:5" x14ac:dyDescent="0.25">
      <c r="B24" s="22" t="s">
        <v>85</v>
      </c>
      <c r="C24" s="21" t="str">
        <f t="shared" si="0"/>
        <v>383</v>
      </c>
      <c r="D24" s="21" t="str">
        <f t="shared" si="1"/>
        <v>324</v>
      </c>
      <c r="E24" s="21" t="str">
        <f t="shared" si="2"/>
        <v>5434</v>
      </c>
    </row>
    <row r="25" spans="2:5" x14ac:dyDescent="0.25">
      <c r="B25" s="22" t="s">
        <v>86</v>
      </c>
      <c r="C25" s="21" t="str">
        <f t="shared" si="0"/>
        <v>222</v>
      </c>
      <c r="D25" s="21" t="str">
        <f t="shared" si="1"/>
        <v>359</v>
      </c>
      <c r="E25" s="21" t="str">
        <f t="shared" si="2"/>
        <v>4661</v>
      </c>
    </row>
    <row r="26" spans="2:5" x14ac:dyDescent="0.25">
      <c r="B26" s="22" t="s">
        <v>87</v>
      </c>
      <c r="C26" s="21" t="str">
        <f t="shared" si="0"/>
        <v>441</v>
      </c>
      <c r="D26" s="21" t="str">
        <f t="shared" si="1"/>
        <v>575</v>
      </c>
      <c r="E26" s="21" t="str">
        <f t="shared" si="2"/>
        <v>9237</v>
      </c>
    </row>
    <row r="27" spans="2:5" x14ac:dyDescent="0.25">
      <c r="B27" s="22" t="s">
        <v>88</v>
      </c>
      <c r="C27" s="21" t="str">
        <f t="shared" si="0"/>
        <v>999</v>
      </c>
      <c r="D27" s="21" t="str">
        <f t="shared" si="1"/>
        <v>230</v>
      </c>
      <c r="E27" s="21" t="str">
        <f t="shared" si="2"/>
        <v>3660</v>
      </c>
    </row>
    <row r="28" spans="2:5" x14ac:dyDescent="0.25">
      <c r="B28" s="22" t="s">
        <v>89</v>
      </c>
      <c r="C28" s="21" t="str">
        <f t="shared" si="0"/>
        <v>488</v>
      </c>
      <c r="D28" s="21" t="str">
        <f t="shared" si="1"/>
        <v>413</v>
      </c>
      <c r="E28" s="21" t="str">
        <f t="shared" si="2"/>
        <v>2722</v>
      </c>
    </row>
    <row r="29" spans="2:5" x14ac:dyDescent="0.25">
      <c r="B29" s="22" t="s">
        <v>90</v>
      </c>
      <c r="C29" s="21" t="str">
        <f t="shared" si="0"/>
        <v>318</v>
      </c>
      <c r="D29" s="21" t="str">
        <f t="shared" si="1"/>
        <v>893</v>
      </c>
      <c r="E29" s="21" t="str">
        <f t="shared" si="2"/>
        <v>5253</v>
      </c>
    </row>
    <row r="30" spans="2:5" x14ac:dyDescent="0.25">
      <c r="B30" s="22" t="s">
        <v>91</v>
      </c>
      <c r="C30" s="21" t="str">
        <f t="shared" si="0"/>
        <v>932</v>
      </c>
      <c r="D30" s="21" t="str">
        <f t="shared" si="1"/>
        <v>892</v>
      </c>
      <c r="E30" s="21" t="str">
        <f t="shared" si="2"/>
        <v>9331</v>
      </c>
    </row>
    <row r="31" spans="2:5" x14ac:dyDescent="0.25">
      <c r="B31" s="22" t="s">
        <v>92</v>
      </c>
      <c r="C31" s="21" t="str">
        <f t="shared" si="0"/>
        <v>353</v>
      </c>
      <c r="D31" s="21" t="str">
        <f t="shared" si="1"/>
        <v>695</v>
      </c>
      <c r="E31" s="21" t="str">
        <f t="shared" si="2"/>
        <v>1162</v>
      </c>
    </row>
    <row r="32" spans="2:5" x14ac:dyDescent="0.25">
      <c r="B32" s="22" t="s">
        <v>93</v>
      </c>
      <c r="C32" s="21" t="str">
        <f t="shared" si="0"/>
        <v>322</v>
      </c>
      <c r="D32" s="21" t="str">
        <f t="shared" si="1"/>
        <v>935</v>
      </c>
      <c r="E32" s="21" t="str">
        <f t="shared" si="2"/>
        <v>6166</v>
      </c>
    </row>
    <row r="33" spans="2:5" x14ac:dyDescent="0.25">
      <c r="B33" s="22" t="s">
        <v>94</v>
      </c>
      <c r="C33" s="21" t="str">
        <f t="shared" si="0"/>
        <v>744</v>
      </c>
      <c r="D33" s="21" t="str">
        <f t="shared" si="1"/>
        <v>792</v>
      </c>
      <c r="E33" s="21" t="str">
        <f t="shared" si="2"/>
        <v>4243</v>
      </c>
    </row>
    <row r="34" spans="2:5" x14ac:dyDescent="0.25">
      <c r="B34" s="22" t="s">
        <v>95</v>
      </c>
      <c r="C34" s="21" t="str">
        <f t="shared" si="0"/>
        <v>836</v>
      </c>
      <c r="D34" s="21" t="str">
        <f t="shared" si="1"/>
        <v>787</v>
      </c>
      <c r="E34" s="21" t="str">
        <f t="shared" si="2"/>
        <v>3531</v>
      </c>
    </row>
    <row r="35" spans="2:5" x14ac:dyDescent="0.25">
      <c r="B35" s="22" t="s">
        <v>96</v>
      </c>
      <c r="C35" s="21" t="str">
        <f t="shared" si="0"/>
        <v>347</v>
      </c>
      <c r="D35" s="21" t="str">
        <f t="shared" si="1"/>
        <v>618</v>
      </c>
      <c r="E35" s="21" t="str">
        <f t="shared" si="2"/>
        <v>3996</v>
      </c>
    </row>
    <row r="36" spans="2:5" x14ac:dyDescent="0.25">
      <c r="B36" s="22" t="s">
        <v>97</v>
      </c>
      <c r="C36" s="21" t="str">
        <f t="shared" si="0"/>
        <v>598</v>
      </c>
      <c r="D36" s="21" t="str">
        <f t="shared" si="1"/>
        <v>218</v>
      </c>
      <c r="E36" s="21" t="str">
        <f t="shared" si="2"/>
        <v>2813</v>
      </c>
    </row>
    <row r="37" spans="2:5" x14ac:dyDescent="0.25">
      <c r="B37" s="22" t="s">
        <v>98</v>
      </c>
      <c r="C37" s="21" t="str">
        <f t="shared" si="0"/>
        <v>377</v>
      </c>
      <c r="D37" s="21" t="str">
        <f t="shared" si="1"/>
        <v>977</v>
      </c>
      <c r="E37" s="21" t="str">
        <f t="shared" si="2"/>
        <v>0357</v>
      </c>
    </row>
    <row r="38" spans="2:5" x14ac:dyDescent="0.25">
      <c r="B38" s="22" t="s">
        <v>99</v>
      </c>
      <c r="C38" s="21" t="str">
        <f t="shared" si="0"/>
        <v>672</v>
      </c>
      <c r="D38" s="21" t="str">
        <f t="shared" si="1"/>
        <v>817</v>
      </c>
      <c r="E38" s="21" t="str">
        <f t="shared" si="2"/>
        <v>5874</v>
      </c>
    </row>
    <row r="39" spans="2:5" x14ac:dyDescent="0.25">
      <c r="B39" s="22" t="s">
        <v>100</v>
      </c>
      <c r="C39" s="21" t="str">
        <f t="shared" si="0"/>
        <v>560</v>
      </c>
      <c r="D39" s="21" t="str">
        <f t="shared" si="1"/>
        <v>860</v>
      </c>
      <c r="E39" s="21" t="str">
        <f t="shared" si="2"/>
        <v>7808</v>
      </c>
    </row>
    <row r="40" spans="2:5" x14ac:dyDescent="0.25">
      <c r="B40" s="22" t="s">
        <v>101</v>
      </c>
      <c r="C40" s="21" t="str">
        <f t="shared" si="0"/>
        <v>963</v>
      </c>
      <c r="D40" s="21" t="str">
        <f t="shared" si="1"/>
        <v>577</v>
      </c>
      <c r="E40" s="21" t="str">
        <f t="shared" si="2"/>
        <v>4785</v>
      </c>
    </row>
    <row r="41" spans="2:5" x14ac:dyDescent="0.25">
      <c r="B41" s="22" t="s">
        <v>102</v>
      </c>
      <c r="C41" s="21" t="str">
        <f t="shared" si="0"/>
        <v>894</v>
      </c>
      <c r="D41" s="21" t="str">
        <f t="shared" si="1"/>
        <v>302</v>
      </c>
      <c r="E41" s="21" t="str">
        <f t="shared" si="2"/>
        <v>8326</v>
      </c>
    </row>
    <row r="42" spans="2:5" x14ac:dyDescent="0.25">
      <c r="B42" s="22" t="s">
        <v>103</v>
      </c>
      <c r="C42" s="21" t="str">
        <f t="shared" si="0"/>
        <v>229</v>
      </c>
      <c r="D42" s="21" t="str">
        <f t="shared" si="1"/>
        <v>700</v>
      </c>
      <c r="E42" s="21" t="str">
        <f t="shared" si="2"/>
        <v>1722</v>
      </c>
    </row>
    <row r="43" spans="2:5" x14ac:dyDescent="0.25">
      <c r="B43" s="22" t="s">
        <v>104</v>
      </c>
      <c r="C43" s="21" t="str">
        <f t="shared" si="0"/>
        <v>758</v>
      </c>
      <c r="D43" s="21" t="str">
        <f t="shared" si="1"/>
        <v>529</v>
      </c>
      <c r="E43" s="21" t="str">
        <f t="shared" si="2"/>
        <v>7821</v>
      </c>
    </row>
    <row r="44" spans="2:5" x14ac:dyDescent="0.25">
      <c r="B44" s="22" t="s">
        <v>105</v>
      </c>
      <c r="C44" s="21" t="str">
        <f t="shared" si="0"/>
        <v>697</v>
      </c>
      <c r="D44" s="21" t="str">
        <f t="shared" si="1"/>
        <v>316</v>
      </c>
      <c r="E44" s="21" t="str">
        <f t="shared" si="2"/>
        <v>1258</v>
      </c>
    </row>
    <row r="45" spans="2:5" x14ac:dyDescent="0.25">
      <c r="B45" s="22" t="s">
        <v>106</v>
      </c>
      <c r="C45" s="21" t="str">
        <f t="shared" si="0"/>
        <v>457</v>
      </c>
      <c r="D45" s="21" t="str">
        <f t="shared" si="1"/>
        <v>545</v>
      </c>
      <c r="E45" s="21" t="str">
        <f t="shared" si="2"/>
        <v>9278</v>
      </c>
    </row>
    <row r="46" spans="2:5" x14ac:dyDescent="0.25">
      <c r="B46" s="22" t="s">
        <v>107</v>
      </c>
      <c r="C46" s="21" t="str">
        <f t="shared" si="0"/>
        <v>792</v>
      </c>
      <c r="D46" s="21" t="str">
        <f t="shared" si="1"/>
        <v>566</v>
      </c>
      <c r="E46" s="21" t="str">
        <f t="shared" si="2"/>
        <v>8272</v>
      </c>
    </row>
    <row r="47" spans="2:5" x14ac:dyDescent="0.25">
      <c r="B47" s="22" t="s">
        <v>108</v>
      </c>
      <c r="C47" s="21" t="str">
        <f t="shared" si="0"/>
        <v>977</v>
      </c>
      <c r="D47" s="21" t="str">
        <f t="shared" si="1"/>
        <v>463</v>
      </c>
      <c r="E47" s="21" t="str">
        <f t="shared" si="2"/>
        <v>6554</v>
      </c>
    </row>
    <row r="48" spans="2:5" x14ac:dyDescent="0.25">
      <c r="B48" s="22" t="s">
        <v>109</v>
      </c>
      <c r="C48" s="21" t="str">
        <f t="shared" si="0"/>
        <v>955</v>
      </c>
      <c r="D48" s="21" t="str">
        <f t="shared" si="1"/>
        <v>569</v>
      </c>
      <c r="E48" s="21" t="str">
        <f t="shared" si="2"/>
        <v>4637</v>
      </c>
    </row>
    <row r="49" spans="2:9" x14ac:dyDescent="0.25">
      <c r="B49" s="22" t="s">
        <v>110</v>
      </c>
      <c r="C49" s="21" t="str">
        <f t="shared" si="0"/>
        <v>688</v>
      </c>
      <c r="D49" s="21" t="str">
        <f t="shared" si="1"/>
        <v>534</v>
      </c>
      <c r="E49" s="21" t="str">
        <f t="shared" si="2"/>
        <v>7074</v>
      </c>
    </row>
    <row r="50" spans="2:9" x14ac:dyDescent="0.25">
      <c r="B50" s="22" t="s">
        <v>111</v>
      </c>
      <c r="C50" s="21" t="str">
        <f t="shared" si="0"/>
        <v>288</v>
      </c>
      <c r="D50" s="21" t="str">
        <f t="shared" si="1"/>
        <v>293</v>
      </c>
      <c r="E50" s="21" t="str">
        <f t="shared" si="2"/>
        <v>1949</v>
      </c>
    </row>
    <row r="51" spans="2:9" x14ac:dyDescent="0.25">
      <c r="B51" s="22" t="s">
        <v>112</v>
      </c>
      <c r="C51" s="21" t="str">
        <f t="shared" si="0"/>
        <v>705</v>
      </c>
      <c r="D51" s="21" t="str">
        <f t="shared" si="1"/>
        <v>359</v>
      </c>
      <c r="E51" s="21" t="str">
        <f t="shared" si="2"/>
        <v>2169</v>
      </c>
    </row>
    <row r="52" spans="2:9" x14ac:dyDescent="0.25">
      <c r="B52" s="22" t="s">
        <v>113</v>
      </c>
      <c r="C52" s="21" t="str">
        <f t="shared" si="0"/>
        <v>755</v>
      </c>
      <c r="D52" s="21" t="str">
        <f t="shared" si="1"/>
        <v>657</v>
      </c>
      <c r="E52" s="21" t="str">
        <f t="shared" si="2"/>
        <v>4497</v>
      </c>
    </row>
    <row r="54" spans="2:9" ht="15.75" x14ac:dyDescent="0.25">
      <c r="B54" s="73"/>
      <c r="C54" s="74"/>
      <c r="D54" s="74"/>
      <c r="E54" s="74"/>
    </row>
    <row r="55" spans="2:9" x14ac:dyDescent="0.25">
      <c r="I55" t="s">
        <v>704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915A6-017D-469C-9CB0-5A8D9EB084B3}">
  <sheetPr codeName="Sheet15">
    <tabColor theme="1"/>
  </sheetPr>
  <dimension ref="A1"/>
  <sheetViews>
    <sheetView rightToLeft="1" workbookViewId="0">
      <selection activeCell="B16" sqref="B16"/>
    </sheetView>
  </sheetViews>
  <sheetFormatPr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66C95-7918-4FFD-AAE4-C0C0DC161564}">
  <sheetPr codeName="Sheet16">
    <tabColor theme="4"/>
  </sheetPr>
  <dimension ref="A2:K413"/>
  <sheetViews>
    <sheetView showGridLines="0" rightToLeft="1" tabSelected="1" topLeftCell="A7" workbookViewId="0">
      <selection activeCell="B14" sqref="B14"/>
    </sheetView>
  </sheetViews>
  <sheetFormatPr defaultColWidth="8.7109375" defaultRowHeight="15" x14ac:dyDescent="0.25"/>
  <cols>
    <col min="1" max="1" width="8.7109375" style="26"/>
    <col min="2" max="2" width="50.7109375" style="26" bestFit="1" customWidth="1"/>
    <col min="3" max="3" width="21.140625" style="26" bestFit="1" customWidth="1"/>
    <col min="4" max="4" width="25" style="26" bestFit="1" customWidth="1"/>
    <col min="5" max="5" width="16.5703125" style="26" bestFit="1" customWidth="1"/>
    <col min="6" max="6" width="17.85546875" style="26" bestFit="1" customWidth="1"/>
    <col min="7" max="7" width="8.28515625" style="26" bestFit="1" customWidth="1"/>
    <col min="8" max="8" width="17" style="26" bestFit="1" customWidth="1"/>
    <col min="9" max="9" width="8.140625" style="26" bestFit="1" customWidth="1"/>
    <col min="10" max="10" width="15.42578125" style="26" bestFit="1" customWidth="1"/>
    <col min="11" max="11" width="12.5703125" style="26" bestFit="1" customWidth="1"/>
    <col min="12" max="16384" width="8.7109375" style="26"/>
  </cols>
  <sheetData>
    <row r="2" spans="1:8" ht="30" x14ac:dyDescent="0.25">
      <c r="B2" s="63" t="s">
        <v>705</v>
      </c>
    </row>
    <row r="4" spans="1:8" ht="45" x14ac:dyDescent="0.25">
      <c r="A4" s="66">
        <v>1</v>
      </c>
      <c r="B4" s="64" t="s">
        <v>674</v>
      </c>
      <c r="C4" s="30"/>
    </row>
    <row r="5" spans="1:8" x14ac:dyDescent="0.25">
      <c r="B5" s="65" t="s">
        <v>666</v>
      </c>
      <c r="D5" s="6">
        <f>E27</f>
        <v>23</v>
      </c>
    </row>
    <row r="6" spans="1:8" x14ac:dyDescent="0.25">
      <c r="B6" s="65" t="s">
        <v>664</v>
      </c>
      <c r="D6" s="6" t="str">
        <f>C27</f>
        <v>BAYERN MUNICH</v>
      </c>
    </row>
    <row r="7" spans="1:8" x14ac:dyDescent="0.25">
      <c r="B7" s="60"/>
    </row>
    <row r="8" spans="1:8" x14ac:dyDescent="0.25">
      <c r="A8" s="26">
        <v>2</v>
      </c>
      <c r="B8" s="60" t="s">
        <v>673</v>
      </c>
    </row>
    <row r="9" spans="1:8" x14ac:dyDescent="0.25">
      <c r="B9" s="60"/>
      <c r="D9" s="6">
        <v>6</v>
      </c>
    </row>
    <row r="10" spans="1:8" x14ac:dyDescent="0.25">
      <c r="A10" s="26">
        <v>3</v>
      </c>
      <c r="B10" s="60" t="s">
        <v>675</v>
      </c>
      <c r="F10" s="26" t="s">
        <v>706</v>
      </c>
    </row>
    <row r="11" spans="1:8" x14ac:dyDescent="0.25">
      <c r="B11" s="60"/>
      <c r="D11" s="6">
        <v>6</v>
      </c>
      <c r="F11" s="26" t="s">
        <v>707</v>
      </c>
    </row>
    <row r="12" spans="1:8" s="37" customFormat="1" x14ac:dyDescent="0.25">
      <c r="B12" s="60"/>
      <c r="D12" s="62"/>
    </row>
    <row r="13" spans="1:8" x14ac:dyDescent="0.25">
      <c r="A13" s="26">
        <v>4</v>
      </c>
      <c r="B13" s="60" t="s">
        <v>676</v>
      </c>
      <c r="D13" s="6">
        <v>5</v>
      </c>
    </row>
    <row r="15" spans="1:8" x14ac:dyDescent="0.25">
      <c r="D15" s="26">
        <f>SUBTOTAL(3,D18:D413)</f>
        <v>396</v>
      </c>
      <c r="G15" s="26">
        <f>SUBTOTAL(9,G18:G413)</f>
        <v>767</v>
      </c>
      <c r="H15" s="37"/>
    </row>
    <row r="17" spans="2:11" x14ac:dyDescent="0.25">
      <c r="B17" s="23" t="s">
        <v>663</v>
      </c>
      <c r="C17" s="23" t="s">
        <v>664</v>
      </c>
      <c r="D17" s="23" t="s">
        <v>665</v>
      </c>
      <c r="E17" s="23" t="s">
        <v>666</v>
      </c>
      <c r="F17" s="23" t="s">
        <v>667</v>
      </c>
      <c r="G17" s="23" t="s">
        <v>668</v>
      </c>
      <c r="H17" s="23" t="s">
        <v>669</v>
      </c>
      <c r="I17" s="23" t="s">
        <v>670</v>
      </c>
      <c r="J17" s="23" t="s">
        <v>671</v>
      </c>
      <c r="K17" s="23" t="s">
        <v>672</v>
      </c>
    </row>
    <row r="18" spans="2:11" x14ac:dyDescent="0.25">
      <c r="B18" s="24" t="s">
        <v>114</v>
      </c>
      <c r="C18" s="24" t="s">
        <v>115</v>
      </c>
      <c r="D18" s="24" t="s">
        <v>116</v>
      </c>
      <c r="E18" s="24">
        <v>30</v>
      </c>
      <c r="F18" s="24">
        <v>2169</v>
      </c>
      <c r="G18" s="24">
        <v>29</v>
      </c>
      <c r="H18" s="24">
        <v>55</v>
      </c>
      <c r="I18" s="24">
        <v>120</v>
      </c>
      <c r="J18" s="24">
        <v>1</v>
      </c>
      <c r="K18" s="24">
        <v>0</v>
      </c>
    </row>
    <row r="19" spans="2:11" x14ac:dyDescent="0.25">
      <c r="B19" s="24" t="s">
        <v>114</v>
      </c>
      <c r="C19" s="24" t="s">
        <v>115</v>
      </c>
      <c r="D19" s="24" t="s">
        <v>117</v>
      </c>
      <c r="E19" s="24">
        <v>25</v>
      </c>
      <c r="F19" s="24">
        <v>1594</v>
      </c>
      <c r="G19" s="24">
        <v>12</v>
      </c>
      <c r="H19" s="24">
        <v>26</v>
      </c>
      <c r="I19" s="24">
        <v>54</v>
      </c>
      <c r="J19" s="24">
        <v>4</v>
      </c>
      <c r="K19" s="24">
        <v>0</v>
      </c>
    </row>
    <row r="20" spans="2:11" x14ac:dyDescent="0.25">
      <c r="B20" s="24" t="s">
        <v>114</v>
      </c>
      <c r="C20" s="24" t="s">
        <v>115</v>
      </c>
      <c r="D20" s="24" t="s">
        <v>118</v>
      </c>
      <c r="E20" s="24">
        <v>29</v>
      </c>
      <c r="F20" s="24">
        <v>1964</v>
      </c>
      <c r="G20" s="24">
        <v>8</v>
      </c>
      <c r="H20" s="24">
        <v>17</v>
      </c>
      <c r="I20" s="24">
        <v>42</v>
      </c>
      <c r="J20" s="24">
        <v>4</v>
      </c>
      <c r="K20" s="24">
        <v>0</v>
      </c>
    </row>
    <row r="21" spans="2:11" x14ac:dyDescent="0.25">
      <c r="B21" s="24" t="s">
        <v>114</v>
      </c>
      <c r="C21" s="24" t="s">
        <v>115</v>
      </c>
      <c r="D21" s="24" t="s">
        <v>119</v>
      </c>
      <c r="E21" s="24">
        <v>23</v>
      </c>
      <c r="F21" s="24">
        <v>1625</v>
      </c>
      <c r="G21" s="24">
        <v>7</v>
      </c>
      <c r="H21" s="24">
        <v>14</v>
      </c>
      <c r="I21" s="24">
        <v>41</v>
      </c>
      <c r="J21" s="24">
        <v>2</v>
      </c>
      <c r="K21" s="24">
        <v>0</v>
      </c>
    </row>
    <row r="22" spans="2:11" x14ac:dyDescent="0.25">
      <c r="B22" s="24" t="s">
        <v>114</v>
      </c>
      <c r="C22" s="24" t="s">
        <v>115</v>
      </c>
      <c r="D22" s="24" t="s">
        <v>120</v>
      </c>
      <c r="E22" s="24">
        <v>25</v>
      </c>
      <c r="F22" s="24">
        <v>1502</v>
      </c>
      <c r="G22" s="24">
        <v>6</v>
      </c>
      <c r="H22" s="24">
        <v>18</v>
      </c>
      <c r="I22" s="24">
        <v>41</v>
      </c>
      <c r="J22" s="24">
        <v>3</v>
      </c>
      <c r="K22" s="24">
        <v>0</v>
      </c>
    </row>
    <row r="23" spans="2:11" x14ac:dyDescent="0.25">
      <c r="B23" s="24" t="s">
        <v>114</v>
      </c>
      <c r="C23" s="24" t="s">
        <v>115</v>
      </c>
      <c r="D23" s="24" t="s">
        <v>121</v>
      </c>
      <c r="E23" s="24">
        <v>22</v>
      </c>
      <c r="F23" s="24">
        <v>1457</v>
      </c>
      <c r="G23" s="24">
        <v>6</v>
      </c>
      <c r="H23" s="24">
        <v>22</v>
      </c>
      <c r="I23" s="24">
        <v>50</v>
      </c>
      <c r="J23" s="24">
        <v>6</v>
      </c>
      <c r="K23" s="24">
        <v>0</v>
      </c>
    </row>
    <row r="24" spans="2:11" x14ac:dyDescent="0.25">
      <c r="B24" s="24" t="s">
        <v>114</v>
      </c>
      <c r="C24" s="24" t="s">
        <v>115</v>
      </c>
      <c r="D24" s="24" t="s">
        <v>122</v>
      </c>
      <c r="E24" s="24">
        <v>20</v>
      </c>
      <c r="F24" s="24">
        <v>1210</v>
      </c>
      <c r="G24" s="24">
        <v>5</v>
      </c>
      <c r="H24" s="24">
        <v>11</v>
      </c>
      <c r="I24" s="24">
        <v>21</v>
      </c>
      <c r="J24" s="24">
        <v>3</v>
      </c>
      <c r="K24" s="24">
        <v>0</v>
      </c>
    </row>
    <row r="25" spans="2:11" x14ac:dyDescent="0.25">
      <c r="B25" s="24" t="s">
        <v>114</v>
      </c>
      <c r="C25" s="24" t="s">
        <v>115</v>
      </c>
      <c r="D25" s="24" t="s">
        <v>123</v>
      </c>
      <c r="E25" s="24">
        <v>21</v>
      </c>
      <c r="F25" s="24">
        <v>1517</v>
      </c>
      <c r="G25" s="24">
        <v>5</v>
      </c>
      <c r="H25" s="24">
        <v>20</v>
      </c>
      <c r="I25" s="24">
        <v>52</v>
      </c>
      <c r="J25" s="24">
        <v>0</v>
      </c>
      <c r="K25" s="24">
        <v>0</v>
      </c>
    </row>
    <row r="26" spans="2:11" x14ac:dyDescent="0.25">
      <c r="B26" s="24" t="s">
        <v>114</v>
      </c>
      <c r="C26" s="24" t="s">
        <v>115</v>
      </c>
      <c r="D26" s="24" t="s">
        <v>124</v>
      </c>
      <c r="E26" s="24">
        <v>21</v>
      </c>
      <c r="F26" s="24">
        <v>1147</v>
      </c>
      <c r="G26" s="24">
        <v>3</v>
      </c>
      <c r="H26" s="24">
        <v>15</v>
      </c>
      <c r="I26" s="24">
        <v>29</v>
      </c>
      <c r="J26" s="24">
        <v>0</v>
      </c>
      <c r="K26" s="24">
        <v>0</v>
      </c>
    </row>
    <row r="27" spans="2:11" x14ac:dyDescent="0.25">
      <c r="B27" s="24" t="s">
        <v>114</v>
      </c>
      <c r="C27" s="24" t="s">
        <v>115</v>
      </c>
      <c r="D27" s="24" t="s">
        <v>125</v>
      </c>
      <c r="E27" s="24">
        <v>23</v>
      </c>
      <c r="F27" s="24">
        <v>1550</v>
      </c>
      <c r="G27" s="24">
        <v>2</v>
      </c>
      <c r="H27" s="24">
        <v>7</v>
      </c>
      <c r="I27" s="24">
        <v>24</v>
      </c>
      <c r="J27" s="24">
        <v>1</v>
      </c>
      <c r="K27" s="24">
        <v>0</v>
      </c>
    </row>
    <row r="28" spans="2:11" x14ac:dyDescent="0.25">
      <c r="B28" s="24" t="s">
        <v>114</v>
      </c>
      <c r="C28" s="24" t="s">
        <v>115</v>
      </c>
      <c r="D28" s="24" t="s">
        <v>126</v>
      </c>
      <c r="E28" s="24">
        <v>19</v>
      </c>
      <c r="F28" s="24">
        <v>1243</v>
      </c>
      <c r="G28" s="24">
        <v>2</v>
      </c>
      <c r="H28" s="24">
        <v>6</v>
      </c>
      <c r="I28" s="24">
        <v>24</v>
      </c>
      <c r="J28" s="24">
        <v>3</v>
      </c>
      <c r="K28" s="24">
        <v>0</v>
      </c>
    </row>
    <row r="29" spans="2:11" x14ac:dyDescent="0.25">
      <c r="B29" s="24" t="s">
        <v>114</v>
      </c>
      <c r="C29" s="24" t="s">
        <v>115</v>
      </c>
      <c r="D29" s="24" t="s">
        <v>127</v>
      </c>
      <c r="E29" s="24">
        <v>27</v>
      </c>
      <c r="F29" s="24">
        <v>1919</v>
      </c>
      <c r="G29" s="24">
        <v>2</v>
      </c>
      <c r="H29" s="24">
        <v>7</v>
      </c>
      <c r="I29" s="24">
        <v>17</v>
      </c>
      <c r="J29" s="24">
        <v>1</v>
      </c>
      <c r="K29" s="24">
        <v>0</v>
      </c>
    </row>
    <row r="30" spans="2:11" x14ac:dyDescent="0.25">
      <c r="B30" s="27" t="s">
        <v>114</v>
      </c>
      <c r="C30" s="27" t="s">
        <v>115</v>
      </c>
      <c r="D30" s="27" t="s">
        <v>128</v>
      </c>
      <c r="E30" s="27">
        <v>19</v>
      </c>
      <c r="F30" s="27">
        <v>1644</v>
      </c>
      <c r="G30" s="27">
        <v>1</v>
      </c>
      <c r="H30" s="27">
        <v>3</v>
      </c>
      <c r="I30" s="27">
        <v>12</v>
      </c>
      <c r="J30" s="27">
        <v>4</v>
      </c>
      <c r="K30" s="27">
        <v>0</v>
      </c>
    </row>
    <row r="31" spans="2:11" x14ac:dyDescent="0.25">
      <c r="B31" s="24" t="s">
        <v>114</v>
      </c>
      <c r="C31" s="24" t="s">
        <v>115</v>
      </c>
      <c r="D31" s="24" t="s">
        <v>129</v>
      </c>
      <c r="E31" s="24">
        <v>1</v>
      </c>
      <c r="F31" s="24">
        <v>90</v>
      </c>
      <c r="G31" s="24">
        <v>1</v>
      </c>
      <c r="H31" s="24">
        <v>1</v>
      </c>
      <c r="I31" s="24">
        <v>1</v>
      </c>
      <c r="J31" s="24">
        <v>0</v>
      </c>
      <c r="K31" s="24">
        <v>0</v>
      </c>
    </row>
    <row r="32" spans="2:11" x14ac:dyDescent="0.25">
      <c r="B32" s="24" t="s">
        <v>114</v>
      </c>
      <c r="C32" s="24" t="s">
        <v>115</v>
      </c>
      <c r="D32" s="24" t="s">
        <v>130</v>
      </c>
      <c r="E32" s="24">
        <v>26</v>
      </c>
      <c r="F32" s="24">
        <v>2213</v>
      </c>
      <c r="G32" s="24">
        <v>1</v>
      </c>
      <c r="H32" s="24">
        <v>5</v>
      </c>
      <c r="I32" s="24">
        <v>25</v>
      </c>
      <c r="J32" s="24">
        <v>3</v>
      </c>
      <c r="K32" s="24">
        <v>0</v>
      </c>
    </row>
    <row r="33" spans="2:11" x14ac:dyDescent="0.25">
      <c r="B33" s="24" t="s">
        <v>114</v>
      </c>
      <c r="C33" s="24" t="s">
        <v>115</v>
      </c>
      <c r="D33" s="24" t="s">
        <v>131</v>
      </c>
      <c r="E33" s="24">
        <v>29</v>
      </c>
      <c r="F33" s="24">
        <v>2333</v>
      </c>
      <c r="G33" s="24">
        <v>1</v>
      </c>
      <c r="H33" s="24">
        <v>4</v>
      </c>
      <c r="I33" s="24">
        <v>9</v>
      </c>
      <c r="J33" s="24">
        <v>1</v>
      </c>
      <c r="K33" s="24">
        <v>0</v>
      </c>
    </row>
    <row r="34" spans="2:11" x14ac:dyDescent="0.25">
      <c r="B34" s="24" t="s">
        <v>114</v>
      </c>
      <c r="C34" s="24" t="s">
        <v>115</v>
      </c>
      <c r="D34" s="24" t="s">
        <v>132</v>
      </c>
      <c r="E34" s="24">
        <v>22</v>
      </c>
      <c r="F34" s="24">
        <v>1612</v>
      </c>
      <c r="G34" s="24">
        <v>1</v>
      </c>
      <c r="H34" s="24">
        <v>4</v>
      </c>
      <c r="I34" s="24">
        <v>25</v>
      </c>
      <c r="J34" s="24">
        <v>1</v>
      </c>
      <c r="K34" s="24">
        <v>0</v>
      </c>
    </row>
    <row r="35" spans="2:11" x14ac:dyDescent="0.25">
      <c r="B35" s="24" t="s">
        <v>114</v>
      </c>
      <c r="C35" s="24" t="s">
        <v>115</v>
      </c>
      <c r="D35" s="24" t="s">
        <v>133</v>
      </c>
      <c r="E35" s="24">
        <v>27</v>
      </c>
      <c r="F35" s="24">
        <v>1843</v>
      </c>
      <c r="G35" s="24">
        <v>1</v>
      </c>
      <c r="H35" s="24">
        <v>3</v>
      </c>
      <c r="I35" s="24">
        <v>7</v>
      </c>
      <c r="J35" s="24">
        <v>4</v>
      </c>
      <c r="K35" s="24">
        <v>0</v>
      </c>
    </row>
    <row r="36" spans="2:11" x14ac:dyDescent="0.25">
      <c r="B36" s="24" t="s">
        <v>114</v>
      </c>
      <c r="C36" s="24" t="s">
        <v>115</v>
      </c>
      <c r="D36" s="24" t="s">
        <v>134</v>
      </c>
      <c r="E36" s="24">
        <v>25</v>
      </c>
      <c r="F36" s="24">
        <v>1509</v>
      </c>
      <c r="G36" s="24">
        <v>1</v>
      </c>
      <c r="H36" s="24">
        <v>6</v>
      </c>
      <c r="I36" s="24">
        <v>19</v>
      </c>
      <c r="J36" s="24">
        <v>2</v>
      </c>
      <c r="K36" s="24">
        <v>0</v>
      </c>
    </row>
    <row r="37" spans="2:11" x14ac:dyDescent="0.25">
      <c r="B37" s="24" t="s">
        <v>114</v>
      </c>
      <c r="C37" s="24" t="s">
        <v>115</v>
      </c>
      <c r="D37" s="24" t="s">
        <v>135</v>
      </c>
      <c r="E37" s="24">
        <v>11</v>
      </c>
      <c r="F37" s="24">
        <v>892</v>
      </c>
      <c r="G37" s="24">
        <v>0</v>
      </c>
      <c r="H37" s="24">
        <v>0</v>
      </c>
      <c r="I37" s="24">
        <v>3</v>
      </c>
      <c r="J37" s="24">
        <v>1</v>
      </c>
      <c r="K37" s="24">
        <v>0</v>
      </c>
    </row>
    <row r="38" spans="2:11" x14ac:dyDescent="0.25">
      <c r="B38" s="24" t="s">
        <v>114</v>
      </c>
      <c r="C38" s="24" t="s">
        <v>115</v>
      </c>
      <c r="D38" s="24" t="s">
        <v>136</v>
      </c>
      <c r="E38" s="24">
        <v>2</v>
      </c>
      <c r="F38" s="24">
        <v>111</v>
      </c>
      <c r="G38" s="24">
        <v>0</v>
      </c>
      <c r="H38" s="24">
        <v>0</v>
      </c>
      <c r="I38" s="24">
        <v>4</v>
      </c>
      <c r="J38" s="24">
        <v>0</v>
      </c>
      <c r="K38" s="24">
        <v>0</v>
      </c>
    </row>
    <row r="39" spans="2:11" x14ac:dyDescent="0.25">
      <c r="B39" s="24" t="s">
        <v>114</v>
      </c>
      <c r="C39" s="24" t="s">
        <v>115</v>
      </c>
      <c r="D39" s="24" t="s">
        <v>137</v>
      </c>
      <c r="E39" s="24">
        <v>10</v>
      </c>
      <c r="F39" s="24">
        <v>642</v>
      </c>
      <c r="G39" s="24">
        <v>0</v>
      </c>
      <c r="H39" s="24">
        <v>1</v>
      </c>
      <c r="I39" s="24">
        <v>5</v>
      </c>
      <c r="J39" s="24">
        <v>0</v>
      </c>
      <c r="K39" s="24">
        <v>0</v>
      </c>
    </row>
    <row r="40" spans="2:11" x14ac:dyDescent="0.25">
      <c r="B40" s="24" t="s">
        <v>114</v>
      </c>
      <c r="C40" s="24" t="s">
        <v>115</v>
      </c>
      <c r="D40" s="24" t="s">
        <v>138</v>
      </c>
      <c r="E40" s="24">
        <v>2</v>
      </c>
      <c r="F40" s="24">
        <v>180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2:11" x14ac:dyDescent="0.25">
      <c r="B41" s="24" t="s">
        <v>114</v>
      </c>
      <c r="C41" s="24" t="s">
        <v>115</v>
      </c>
      <c r="D41" s="24" t="s">
        <v>139</v>
      </c>
      <c r="E41" s="24">
        <v>3</v>
      </c>
      <c r="F41" s="24">
        <v>270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2:11" x14ac:dyDescent="0.25">
      <c r="B42" s="24" t="s">
        <v>114</v>
      </c>
      <c r="C42" s="24" t="s">
        <v>115</v>
      </c>
      <c r="D42" s="24" t="s">
        <v>140</v>
      </c>
      <c r="E42" s="24">
        <v>1</v>
      </c>
      <c r="F42" s="24">
        <v>56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2:11" x14ac:dyDescent="0.25">
      <c r="B43" s="24" t="s">
        <v>114</v>
      </c>
      <c r="C43" s="24" t="s">
        <v>115</v>
      </c>
      <c r="D43" s="24" t="s">
        <v>141</v>
      </c>
      <c r="E43" s="24">
        <v>2</v>
      </c>
      <c r="F43" s="24">
        <v>180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</row>
    <row r="44" spans="2:11" x14ac:dyDescent="0.25">
      <c r="B44" s="24" t="s">
        <v>114</v>
      </c>
      <c r="C44" s="24" t="s">
        <v>115</v>
      </c>
      <c r="D44" s="24" t="s">
        <v>142</v>
      </c>
      <c r="E44" s="24">
        <v>29</v>
      </c>
      <c r="F44" s="24">
        <v>2610</v>
      </c>
      <c r="G44" s="24">
        <v>0</v>
      </c>
      <c r="H44" s="24">
        <v>0</v>
      </c>
      <c r="I44" s="24">
        <v>0</v>
      </c>
      <c r="J44" s="24">
        <v>1</v>
      </c>
      <c r="K44" s="24">
        <v>0</v>
      </c>
    </row>
    <row r="45" spans="2:11" x14ac:dyDescent="0.25">
      <c r="B45" s="24" t="s">
        <v>114</v>
      </c>
      <c r="C45" s="24" t="s">
        <v>115</v>
      </c>
      <c r="D45" s="24" t="s">
        <v>143</v>
      </c>
      <c r="E45" s="24">
        <v>1</v>
      </c>
      <c r="F45" s="24">
        <v>22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2:11" x14ac:dyDescent="0.25">
      <c r="B46" s="24" t="s">
        <v>114</v>
      </c>
      <c r="C46" s="24" t="s">
        <v>144</v>
      </c>
      <c r="D46" s="24" t="s">
        <v>145</v>
      </c>
      <c r="E46" s="24">
        <v>34</v>
      </c>
      <c r="F46" s="24">
        <v>2946</v>
      </c>
      <c r="G46" s="24">
        <v>10</v>
      </c>
      <c r="H46" s="24">
        <v>34</v>
      </c>
      <c r="I46" s="24">
        <v>87</v>
      </c>
      <c r="J46" s="24">
        <v>1</v>
      </c>
      <c r="K46" s="24">
        <v>0</v>
      </c>
    </row>
    <row r="47" spans="2:11" x14ac:dyDescent="0.25">
      <c r="B47" s="24" t="s">
        <v>114</v>
      </c>
      <c r="C47" s="24" t="s">
        <v>144</v>
      </c>
      <c r="D47" s="24" t="s">
        <v>146</v>
      </c>
      <c r="E47" s="24">
        <v>27</v>
      </c>
      <c r="F47" s="24">
        <v>2078</v>
      </c>
      <c r="G47" s="24">
        <v>9</v>
      </c>
      <c r="H47" s="24">
        <v>19</v>
      </c>
      <c r="I47" s="24">
        <v>51</v>
      </c>
      <c r="J47" s="24">
        <v>0</v>
      </c>
      <c r="K47" s="24">
        <v>0</v>
      </c>
    </row>
    <row r="48" spans="2:11" x14ac:dyDescent="0.25">
      <c r="B48" s="24" t="s">
        <v>114</v>
      </c>
      <c r="C48" s="24" t="s">
        <v>144</v>
      </c>
      <c r="D48" s="24" t="s">
        <v>147</v>
      </c>
      <c r="E48" s="24">
        <v>31</v>
      </c>
      <c r="F48" s="24">
        <v>2730</v>
      </c>
      <c r="G48" s="24">
        <v>6</v>
      </c>
      <c r="H48" s="24">
        <v>26</v>
      </c>
      <c r="I48" s="24">
        <v>73</v>
      </c>
      <c r="J48" s="24">
        <v>5</v>
      </c>
      <c r="K48" s="24">
        <v>0</v>
      </c>
    </row>
    <row r="49" spans="2:11" x14ac:dyDescent="0.25">
      <c r="B49" s="24" t="s">
        <v>114</v>
      </c>
      <c r="C49" s="24" t="s">
        <v>144</v>
      </c>
      <c r="D49" s="24" t="s">
        <v>148</v>
      </c>
      <c r="E49" s="24">
        <v>34</v>
      </c>
      <c r="F49" s="24">
        <v>3060</v>
      </c>
      <c r="G49" s="24">
        <v>5</v>
      </c>
      <c r="H49" s="24">
        <v>12</v>
      </c>
      <c r="I49" s="24">
        <v>29</v>
      </c>
      <c r="J49" s="24">
        <v>2</v>
      </c>
      <c r="K49" s="24">
        <v>0</v>
      </c>
    </row>
    <row r="50" spans="2:11" x14ac:dyDescent="0.25">
      <c r="B50" s="24" t="s">
        <v>114</v>
      </c>
      <c r="C50" s="24" t="s">
        <v>144</v>
      </c>
      <c r="D50" s="24" t="s">
        <v>149</v>
      </c>
      <c r="E50" s="24">
        <v>13</v>
      </c>
      <c r="F50" s="24">
        <v>463</v>
      </c>
      <c r="G50" s="24">
        <v>4</v>
      </c>
      <c r="H50" s="24">
        <v>5</v>
      </c>
      <c r="I50" s="24">
        <v>18</v>
      </c>
      <c r="J50" s="24">
        <v>1</v>
      </c>
      <c r="K50" s="24">
        <v>0</v>
      </c>
    </row>
    <row r="51" spans="2:11" x14ac:dyDescent="0.25">
      <c r="B51" s="24" t="s">
        <v>114</v>
      </c>
      <c r="C51" s="24" t="s">
        <v>144</v>
      </c>
      <c r="D51" s="24" t="s">
        <v>150</v>
      </c>
      <c r="E51" s="24">
        <v>27</v>
      </c>
      <c r="F51" s="24">
        <v>2160</v>
      </c>
      <c r="G51" s="24">
        <v>3</v>
      </c>
      <c r="H51" s="24">
        <v>4</v>
      </c>
      <c r="I51" s="24">
        <v>12</v>
      </c>
      <c r="J51" s="24">
        <v>5</v>
      </c>
      <c r="K51" s="24">
        <v>0</v>
      </c>
    </row>
    <row r="52" spans="2:11" x14ac:dyDescent="0.25">
      <c r="B52" s="24" t="s">
        <v>114</v>
      </c>
      <c r="C52" s="24" t="s">
        <v>144</v>
      </c>
      <c r="D52" s="24" t="s">
        <v>151</v>
      </c>
      <c r="E52" s="24">
        <v>32</v>
      </c>
      <c r="F52" s="24">
        <v>2880</v>
      </c>
      <c r="G52" s="24">
        <v>3</v>
      </c>
      <c r="H52" s="24">
        <v>7</v>
      </c>
      <c r="I52" s="24">
        <v>25</v>
      </c>
      <c r="J52" s="24">
        <v>5</v>
      </c>
      <c r="K52" s="24">
        <v>0</v>
      </c>
    </row>
    <row r="53" spans="2:11" x14ac:dyDescent="0.25">
      <c r="B53" s="24" t="s">
        <v>114</v>
      </c>
      <c r="C53" s="24" t="s">
        <v>144</v>
      </c>
      <c r="D53" s="24" t="s">
        <v>152</v>
      </c>
      <c r="E53" s="24">
        <v>33</v>
      </c>
      <c r="F53" s="24">
        <v>2916</v>
      </c>
      <c r="G53" s="24">
        <v>2</v>
      </c>
      <c r="H53" s="24">
        <v>6</v>
      </c>
      <c r="I53" s="24">
        <v>14</v>
      </c>
      <c r="J53" s="24">
        <v>6</v>
      </c>
      <c r="K53" s="24">
        <v>0</v>
      </c>
    </row>
    <row r="54" spans="2:11" x14ac:dyDescent="0.25">
      <c r="B54" s="24" t="s">
        <v>114</v>
      </c>
      <c r="C54" s="24" t="s">
        <v>144</v>
      </c>
      <c r="D54" s="24" t="s">
        <v>153</v>
      </c>
      <c r="E54" s="24">
        <v>30</v>
      </c>
      <c r="F54" s="24">
        <v>2305</v>
      </c>
      <c r="G54" s="24">
        <v>2</v>
      </c>
      <c r="H54" s="24">
        <v>4</v>
      </c>
      <c r="I54" s="24">
        <v>21</v>
      </c>
      <c r="J54" s="24">
        <v>11</v>
      </c>
      <c r="K54" s="24">
        <v>0</v>
      </c>
    </row>
    <row r="55" spans="2:11" x14ac:dyDescent="0.25">
      <c r="B55" s="24" t="s">
        <v>114</v>
      </c>
      <c r="C55" s="24" t="s">
        <v>144</v>
      </c>
      <c r="D55" s="24" t="s">
        <v>154</v>
      </c>
      <c r="E55" s="24">
        <v>10</v>
      </c>
      <c r="F55" s="24">
        <v>466</v>
      </c>
      <c r="G55" s="24">
        <v>1</v>
      </c>
      <c r="H55" s="24">
        <v>3</v>
      </c>
      <c r="I55" s="24">
        <v>6</v>
      </c>
      <c r="J55" s="24">
        <v>0</v>
      </c>
      <c r="K55" s="24">
        <v>0</v>
      </c>
    </row>
    <row r="56" spans="2:11" x14ac:dyDescent="0.25">
      <c r="B56" s="24" t="s">
        <v>114</v>
      </c>
      <c r="C56" s="24" t="s">
        <v>144</v>
      </c>
      <c r="D56" s="24" t="s">
        <v>155</v>
      </c>
      <c r="E56" s="24">
        <v>28</v>
      </c>
      <c r="F56" s="24">
        <v>2459</v>
      </c>
      <c r="G56" s="24">
        <v>1</v>
      </c>
      <c r="H56" s="24">
        <v>5</v>
      </c>
      <c r="I56" s="24">
        <v>17</v>
      </c>
      <c r="J56" s="24">
        <v>2</v>
      </c>
      <c r="K56" s="24">
        <v>0</v>
      </c>
    </row>
    <row r="57" spans="2:11" x14ac:dyDescent="0.25">
      <c r="B57" s="24" t="s">
        <v>114</v>
      </c>
      <c r="C57" s="24" t="s">
        <v>144</v>
      </c>
      <c r="D57" s="24" t="s">
        <v>156</v>
      </c>
      <c r="E57" s="24">
        <v>2</v>
      </c>
      <c r="F57" s="24">
        <v>37</v>
      </c>
      <c r="G57" s="24">
        <v>0</v>
      </c>
      <c r="H57" s="24">
        <v>0</v>
      </c>
      <c r="I57" s="24">
        <v>1</v>
      </c>
      <c r="J57" s="24">
        <v>0</v>
      </c>
      <c r="K57" s="24">
        <v>0</v>
      </c>
    </row>
    <row r="58" spans="2:11" x14ac:dyDescent="0.25">
      <c r="B58" s="24" t="s">
        <v>114</v>
      </c>
      <c r="C58" s="24" t="s">
        <v>144</v>
      </c>
      <c r="D58" s="24" t="s">
        <v>157</v>
      </c>
      <c r="E58" s="24">
        <v>1</v>
      </c>
      <c r="F58" s="24">
        <v>1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2:11" x14ac:dyDescent="0.25">
      <c r="B59" s="24" t="s">
        <v>114</v>
      </c>
      <c r="C59" s="24" t="s">
        <v>144</v>
      </c>
      <c r="D59" s="24" t="s">
        <v>158</v>
      </c>
      <c r="E59" s="24">
        <v>13</v>
      </c>
      <c r="F59" s="24">
        <v>445</v>
      </c>
      <c r="G59" s="24">
        <v>0</v>
      </c>
      <c r="H59" s="24">
        <v>7</v>
      </c>
      <c r="I59" s="24">
        <v>15</v>
      </c>
      <c r="J59" s="24">
        <v>2</v>
      </c>
      <c r="K59" s="24">
        <v>0</v>
      </c>
    </row>
    <row r="60" spans="2:11" x14ac:dyDescent="0.25">
      <c r="B60" s="24" t="s">
        <v>114</v>
      </c>
      <c r="C60" s="24" t="s">
        <v>144</v>
      </c>
      <c r="D60" s="24" t="s">
        <v>159</v>
      </c>
      <c r="E60" s="24">
        <v>24</v>
      </c>
      <c r="F60" s="24">
        <v>1195</v>
      </c>
      <c r="G60" s="24">
        <v>0</v>
      </c>
      <c r="H60" s="24">
        <v>5</v>
      </c>
      <c r="I60" s="24">
        <v>26</v>
      </c>
      <c r="J60" s="24">
        <v>2</v>
      </c>
      <c r="K60" s="24">
        <v>0</v>
      </c>
    </row>
    <row r="61" spans="2:11" x14ac:dyDescent="0.25">
      <c r="B61" s="24" t="s">
        <v>114</v>
      </c>
      <c r="C61" s="24" t="s">
        <v>144</v>
      </c>
      <c r="D61" s="24" t="s">
        <v>160</v>
      </c>
      <c r="E61" s="24">
        <v>1</v>
      </c>
      <c r="F61" s="24">
        <v>10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</row>
    <row r="62" spans="2:11" x14ac:dyDescent="0.25">
      <c r="B62" s="24" t="s">
        <v>114</v>
      </c>
      <c r="C62" s="24" t="s">
        <v>144</v>
      </c>
      <c r="D62" s="24" t="s">
        <v>161</v>
      </c>
      <c r="E62" s="24">
        <v>17</v>
      </c>
      <c r="F62" s="24">
        <v>781</v>
      </c>
      <c r="G62" s="24">
        <v>0</v>
      </c>
      <c r="H62" s="24">
        <v>7</v>
      </c>
      <c r="I62" s="24">
        <v>13</v>
      </c>
      <c r="J62" s="24">
        <v>0</v>
      </c>
      <c r="K62" s="24">
        <v>0</v>
      </c>
    </row>
    <row r="63" spans="2:11" x14ac:dyDescent="0.25">
      <c r="B63" s="24" t="s">
        <v>114</v>
      </c>
      <c r="C63" s="24" t="s">
        <v>144</v>
      </c>
      <c r="D63" s="24" t="s">
        <v>162</v>
      </c>
      <c r="E63" s="24">
        <v>23</v>
      </c>
      <c r="F63" s="24">
        <v>1125</v>
      </c>
      <c r="G63" s="24">
        <v>0</v>
      </c>
      <c r="H63" s="24">
        <v>7</v>
      </c>
      <c r="I63" s="24">
        <v>19</v>
      </c>
      <c r="J63" s="24">
        <v>0</v>
      </c>
      <c r="K63" s="24">
        <v>0</v>
      </c>
    </row>
    <row r="64" spans="2:11" x14ac:dyDescent="0.25">
      <c r="B64" s="24" t="s">
        <v>114</v>
      </c>
      <c r="C64" s="24" t="s">
        <v>144</v>
      </c>
      <c r="D64" s="24" t="s">
        <v>163</v>
      </c>
      <c r="E64" s="24">
        <v>23</v>
      </c>
      <c r="F64" s="24">
        <v>1030</v>
      </c>
      <c r="G64" s="24">
        <v>0</v>
      </c>
      <c r="H64" s="24">
        <v>5</v>
      </c>
      <c r="I64" s="24">
        <v>19</v>
      </c>
      <c r="J64" s="24">
        <v>0</v>
      </c>
      <c r="K64" s="24">
        <v>0</v>
      </c>
    </row>
    <row r="65" spans="2:11" x14ac:dyDescent="0.25">
      <c r="B65" s="24" t="s">
        <v>114</v>
      </c>
      <c r="C65" s="24" t="s">
        <v>144</v>
      </c>
      <c r="D65" s="24" t="s">
        <v>164</v>
      </c>
      <c r="E65" s="24">
        <v>13</v>
      </c>
      <c r="F65" s="24">
        <v>716</v>
      </c>
      <c r="G65" s="24">
        <v>0</v>
      </c>
      <c r="H65" s="24">
        <v>0</v>
      </c>
      <c r="I65" s="24">
        <v>1</v>
      </c>
      <c r="J65" s="24">
        <v>2</v>
      </c>
      <c r="K65" s="24">
        <v>0</v>
      </c>
    </row>
    <row r="66" spans="2:11" x14ac:dyDescent="0.25">
      <c r="B66" s="24" t="s">
        <v>114</v>
      </c>
      <c r="C66" s="24" t="s">
        <v>144</v>
      </c>
      <c r="D66" s="24" t="s">
        <v>165</v>
      </c>
      <c r="E66" s="24">
        <v>1</v>
      </c>
      <c r="F66" s="24">
        <v>18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2:11" x14ac:dyDescent="0.25">
      <c r="B67" s="24" t="s">
        <v>114</v>
      </c>
      <c r="C67" s="24" t="s">
        <v>144</v>
      </c>
      <c r="D67" s="24" t="s">
        <v>166</v>
      </c>
      <c r="E67" s="24">
        <v>7</v>
      </c>
      <c r="F67" s="24">
        <v>463</v>
      </c>
      <c r="G67" s="24">
        <v>0</v>
      </c>
      <c r="H67" s="24">
        <v>1</v>
      </c>
      <c r="I67" s="24">
        <v>3</v>
      </c>
      <c r="J67" s="24">
        <v>1</v>
      </c>
      <c r="K67" s="24">
        <v>0</v>
      </c>
    </row>
    <row r="68" spans="2:11" x14ac:dyDescent="0.25">
      <c r="B68" s="24" t="s">
        <v>114</v>
      </c>
      <c r="C68" s="24" t="s">
        <v>144</v>
      </c>
      <c r="D68" s="24" t="s">
        <v>167</v>
      </c>
      <c r="E68" s="24">
        <v>5</v>
      </c>
      <c r="F68" s="24">
        <v>433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2:11" x14ac:dyDescent="0.25">
      <c r="B69" s="24" t="s">
        <v>114</v>
      </c>
      <c r="C69" s="24" t="s">
        <v>144</v>
      </c>
      <c r="D69" s="24" t="s">
        <v>168</v>
      </c>
      <c r="E69" s="24">
        <v>30</v>
      </c>
      <c r="F69" s="24">
        <v>2627</v>
      </c>
      <c r="G69" s="24">
        <v>0</v>
      </c>
      <c r="H69" s="24">
        <v>0</v>
      </c>
      <c r="I69" s="24">
        <v>0</v>
      </c>
      <c r="J69" s="24">
        <v>1</v>
      </c>
      <c r="K69" s="24">
        <v>0</v>
      </c>
    </row>
    <row r="70" spans="2:11" x14ac:dyDescent="0.25">
      <c r="B70" s="24" t="s">
        <v>114</v>
      </c>
      <c r="C70" s="24" t="s">
        <v>144</v>
      </c>
      <c r="D70" s="24" t="s">
        <v>169</v>
      </c>
      <c r="E70" s="24">
        <v>4</v>
      </c>
      <c r="F70" s="24">
        <v>113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2:11" x14ac:dyDescent="0.25">
      <c r="B71" s="24" t="s">
        <v>114</v>
      </c>
      <c r="C71" s="24" t="s">
        <v>144</v>
      </c>
      <c r="D71" s="24" t="s">
        <v>170</v>
      </c>
      <c r="E71" s="24">
        <v>7</v>
      </c>
      <c r="F71" s="24">
        <v>196</v>
      </c>
      <c r="G71" s="24">
        <v>0</v>
      </c>
      <c r="H71" s="24">
        <v>3</v>
      </c>
      <c r="I71" s="24">
        <v>8</v>
      </c>
      <c r="J71" s="24">
        <v>0</v>
      </c>
      <c r="K71" s="24">
        <v>0</v>
      </c>
    </row>
    <row r="72" spans="2:11" x14ac:dyDescent="0.25">
      <c r="B72" s="24" t="s">
        <v>114</v>
      </c>
      <c r="C72" s="24" t="s">
        <v>144</v>
      </c>
      <c r="D72" s="24" t="s">
        <v>171</v>
      </c>
      <c r="E72" s="24">
        <v>1</v>
      </c>
      <c r="F72" s="24">
        <v>7</v>
      </c>
      <c r="G72" s="24">
        <v>0</v>
      </c>
      <c r="H72" s="24">
        <v>0</v>
      </c>
      <c r="I72" s="24">
        <v>0</v>
      </c>
      <c r="J72" s="24">
        <v>1</v>
      </c>
      <c r="K72" s="24">
        <v>0</v>
      </c>
    </row>
    <row r="73" spans="2:11" x14ac:dyDescent="0.25">
      <c r="B73" s="24" t="s">
        <v>114</v>
      </c>
      <c r="C73" s="24" t="s">
        <v>172</v>
      </c>
      <c r="D73" s="24" t="s">
        <v>173</v>
      </c>
      <c r="E73" s="24">
        <v>31</v>
      </c>
      <c r="F73" s="24">
        <v>2219</v>
      </c>
      <c r="G73" s="24">
        <v>12</v>
      </c>
      <c r="H73" s="24">
        <v>23</v>
      </c>
      <c r="I73" s="24">
        <v>49</v>
      </c>
      <c r="J73" s="24">
        <v>0</v>
      </c>
      <c r="K73" s="24">
        <v>0</v>
      </c>
    </row>
    <row r="74" spans="2:11" x14ac:dyDescent="0.25">
      <c r="B74" s="24" t="s">
        <v>114</v>
      </c>
      <c r="C74" s="24" t="s">
        <v>172</v>
      </c>
      <c r="D74" s="24" t="s">
        <v>174</v>
      </c>
      <c r="E74" s="24">
        <v>27</v>
      </c>
      <c r="F74" s="24">
        <v>1888</v>
      </c>
      <c r="G74" s="24">
        <v>10</v>
      </c>
      <c r="H74" s="24">
        <v>23</v>
      </c>
      <c r="I74" s="24">
        <v>46</v>
      </c>
      <c r="J74" s="24">
        <v>4</v>
      </c>
      <c r="K74" s="24">
        <v>0</v>
      </c>
    </row>
    <row r="75" spans="2:11" x14ac:dyDescent="0.25">
      <c r="B75" s="24" t="s">
        <v>114</v>
      </c>
      <c r="C75" s="24" t="s">
        <v>172</v>
      </c>
      <c r="D75" s="24" t="s">
        <v>175</v>
      </c>
      <c r="E75" s="24">
        <v>27</v>
      </c>
      <c r="F75" s="24">
        <v>1452</v>
      </c>
      <c r="G75" s="24">
        <v>6</v>
      </c>
      <c r="H75" s="24">
        <v>19</v>
      </c>
      <c r="I75" s="24">
        <v>36</v>
      </c>
      <c r="J75" s="24">
        <v>4</v>
      </c>
      <c r="K75" s="24">
        <v>1</v>
      </c>
    </row>
    <row r="76" spans="2:11" x14ac:dyDescent="0.25">
      <c r="B76" s="24" t="s">
        <v>114</v>
      </c>
      <c r="C76" s="24" t="s">
        <v>172</v>
      </c>
      <c r="D76" s="24" t="s">
        <v>176</v>
      </c>
      <c r="E76" s="24">
        <v>26</v>
      </c>
      <c r="F76" s="24">
        <v>1853</v>
      </c>
      <c r="G76" s="24">
        <v>5</v>
      </c>
      <c r="H76" s="24">
        <v>8</v>
      </c>
      <c r="I76" s="24">
        <v>23</v>
      </c>
      <c r="J76" s="24">
        <v>3</v>
      </c>
      <c r="K76" s="24">
        <v>0</v>
      </c>
    </row>
    <row r="77" spans="2:11" x14ac:dyDescent="0.25">
      <c r="B77" s="24" t="s">
        <v>114</v>
      </c>
      <c r="C77" s="24" t="s">
        <v>172</v>
      </c>
      <c r="D77" s="24" t="s">
        <v>177</v>
      </c>
      <c r="E77" s="24">
        <v>16</v>
      </c>
      <c r="F77" s="24">
        <v>612</v>
      </c>
      <c r="G77" s="24">
        <v>2</v>
      </c>
      <c r="H77" s="24">
        <v>6</v>
      </c>
      <c r="I77" s="24">
        <v>10</v>
      </c>
      <c r="J77" s="24">
        <v>0</v>
      </c>
      <c r="K77" s="24">
        <v>0</v>
      </c>
    </row>
    <row r="78" spans="2:11" x14ac:dyDescent="0.25">
      <c r="B78" s="24" t="s">
        <v>114</v>
      </c>
      <c r="C78" s="24" t="s">
        <v>172</v>
      </c>
      <c r="D78" s="24" t="s">
        <v>178</v>
      </c>
      <c r="E78" s="24">
        <v>26</v>
      </c>
      <c r="F78" s="24">
        <v>1860</v>
      </c>
      <c r="G78" s="24">
        <v>2</v>
      </c>
      <c r="H78" s="24">
        <v>11</v>
      </c>
      <c r="I78" s="24">
        <v>17</v>
      </c>
      <c r="J78" s="24">
        <v>4</v>
      </c>
      <c r="K78" s="24">
        <v>0</v>
      </c>
    </row>
    <row r="79" spans="2:11" x14ac:dyDescent="0.25">
      <c r="B79" s="24" t="s">
        <v>114</v>
      </c>
      <c r="C79" s="24" t="s">
        <v>172</v>
      </c>
      <c r="D79" s="24" t="s">
        <v>179</v>
      </c>
      <c r="E79" s="24">
        <v>26</v>
      </c>
      <c r="F79" s="24">
        <v>2303</v>
      </c>
      <c r="G79" s="24">
        <v>2</v>
      </c>
      <c r="H79" s="24">
        <v>2</v>
      </c>
      <c r="I79" s="24">
        <v>6</v>
      </c>
      <c r="J79" s="24">
        <v>4</v>
      </c>
      <c r="K79" s="24">
        <v>0</v>
      </c>
    </row>
    <row r="80" spans="2:11" x14ac:dyDescent="0.25">
      <c r="B80" s="24" t="s">
        <v>114</v>
      </c>
      <c r="C80" s="24" t="s">
        <v>172</v>
      </c>
      <c r="D80" s="24" t="s">
        <v>180</v>
      </c>
      <c r="E80" s="24">
        <v>17</v>
      </c>
      <c r="F80" s="24">
        <v>745</v>
      </c>
      <c r="G80" s="24">
        <v>1</v>
      </c>
      <c r="H80" s="24">
        <v>3</v>
      </c>
      <c r="I80" s="24">
        <v>8</v>
      </c>
      <c r="J80" s="24">
        <v>3</v>
      </c>
      <c r="K80" s="24">
        <v>0</v>
      </c>
    </row>
    <row r="81" spans="2:11" x14ac:dyDescent="0.25">
      <c r="B81" s="24" t="s">
        <v>114</v>
      </c>
      <c r="C81" s="24" t="s">
        <v>172</v>
      </c>
      <c r="D81" s="24" t="s">
        <v>181</v>
      </c>
      <c r="E81" s="24">
        <v>26</v>
      </c>
      <c r="F81" s="24">
        <v>2210</v>
      </c>
      <c r="G81" s="24">
        <v>1</v>
      </c>
      <c r="H81" s="24">
        <v>5</v>
      </c>
      <c r="I81" s="24">
        <v>11</v>
      </c>
      <c r="J81" s="24">
        <v>2</v>
      </c>
      <c r="K81" s="24">
        <v>0</v>
      </c>
    </row>
    <row r="82" spans="2:11" x14ac:dyDescent="0.25">
      <c r="B82" s="24" t="s">
        <v>114</v>
      </c>
      <c r="C82" s="24" t="s">
        <v>172</v>
      </c>
      <c r="D82" s="24" t="s">
        <v>182</v>
      </c>
      <c r="E82" s="24">
        <v>12</v>
      </c>
      <c r="F82" s="24">
        <v>662</v>
      </c>
      <c r="G82" s="24">
        <v>1</v>
      </c>
      <c r="H82" s="24">
        <v>1</v>
      </c>
      <c r="I82" s="24">
        <v>3</v>
      </c>
      <c r="J82" s="24">
        <v>0</v>
      </c>
      <c r="K82" s="24">
        <v>1</v>
      </c>
    </row>
    <row r="83" spans="2:11" x14ac:dyDescent="0.25">
      <c r="B83" s="24" t="s">
        <v>114</v>
      </c>
      <c r="C83" s="24" t="s">
        <v>172</v>
      </c>
      <c r="D83" s="24" t="s">
        <v>183</v>
      </c>
      <c r="E83" s="24">
        <v>24</v>
      </c>
      <c r="F83" s="24">
        <v>1980</v>
      </c>
      <c r="G83" s="24">
        <v>1</v>
      </c>
      <c r="H83" s="24">
        <v>4</v>
      </c>
      <c r="I83" s="24">
        <v>14</v>
      </c>
      <c r="J83" s="24">
        <v>2</v>
      </c>
      <c r="K83" s="24">
        <v>0</v>
      </c>
    </row>
    <row r="84" spans="2:11" x14ac:dyDescent="0.25">
      <c r="B84" s="24" t="s">
        <v>114</v>
      </c>
      <c r="C84" s="24" t="s">
        <v>172</v>
      </c>
      <c r="D84" s="24" t="s">
        <v>184</v>
      </c>
      <c r="E84" s="24">
        <v>2</v>
      </c>
      <c r="F84" s="24">
        <v>25</v>
      </c>
      <c r="G84" s="24">
        <v>0</v>
      </c>
      <c r="H84" s="24">
        <v>0</v>
      </c>
      <c r="I84" s="24">
        <v>0</v>
      </c>
      <c r="J84" s="24">
        <v>1</v>
      </c>
      <c r="K84" s="24">
        <v>0</v>
      </c>
    </row>
    <row r="85" spans="2:11" x14ac:dyDescent="0.25">
      <c r="B85" s="24" t="s">
        <v>114</v>
      </c>
      <c r="C85" s="24" t="s">
        <v>172</v>
      </c>
      <c r="D85" s="24" t="s">
        <v>185</v>
      </c>
      <c r="E85" s="24">
        <v>21</v>
      </c>
      <c r="F85" s="24">
        <v>1637</v>
      </c>
      <c r="G85" s="24">
        <v>0</v>
      </c>
      <c r="H85" s="24">
        <v>8</v>
      </c>
      <c r="I85" s="24">
        <v>25</v>
      </c>
      <c r="J85" s="24">
        <v>2</v>
      </c>
      <c r="K85" s="24">
        <v>0</v>
      </c>
    </row>
    <row r="86" spans="2:11" x14ac:dyDescent="0.25">
      <c r="B86" s="24" t="s">
        <v>114</v>
      </c>
      <c r="C86" s="24" t="s">
        <v>172</v>
      </c>
      <c r="D86" s="24" t="s">
        <v>186</v>
      </c>
      <c r="E86" s="24">
        <v>7</v>
      </c>
      <c r="F86" s="24">
        <v>207</v>
      </c>
      <c r="G86" s="24">
        <v>0</v>
      </c>
      <c r="H86" s="24">
        <v>0</v>
      </c>
      <c r="I86" s="24">
        <v>0</v>
      </c>
      <c r="J86" s="24">
        <v>2</v>
      </c>
      <c r="K86" s="24">
        <v>1</v>
      </c>
    </row>
    <row r="87" spans="2:11" x14ac:dyDescent="0.25">
      <c r="B87" s="24" t="s">
        <v>114</v>
      </c>
      <c r="C87" s="24" t="s">
        <v>172</v>
      </c>
      <c r="D87" s="24" t="s">
        <v>187</v>
      </c>
      <c r="E87" s="24">
        <v>31</v>
      </c>
      <c r="F87" s="24">
        <v>2790</v>
      </c>
      <c r="G87" s="24">
        <v>0</v>
      </c>
      <c r="H87" s="24">
        <v>0</v>
      </c>
      <c r="I87" s="24">
        <v>1</v>
      </c>
      <c r="J87" s="24">
        <v>2</v>
      </c>
      <c r="K87" s="24">
        <v>0</v>
      </c>
    </row>
    <row r="88" spans="2:11" x14ac:dyDescent="0.25">
      <c r="B88" s="24" t="s">
        <v>114</v>
      </c>
      <c r="C88" s="24" t="s">
        <v>172</v>
      </c>
      <c r="D88" s="24" t="s">
        <v>188</v>
      </c>
      <c r="E88" s="24">
        <v>3</v>
      </c>
      <c r="F88" s="24">
        <v>270</v>
      </c>
      <c r="G88" s="24">
        <v>0</v>
      </c>
      <c r="H88" s="24">
        <v>0</v>
      </c>
      <c r="I88" s="24">
        <v>0</v>
      </c>
      <c r="J88" s="24">
        <v>1</v>
      </c>
      <c r="K88" s="24">
        <v>0</v>
      </c>
    </row>
    <row r="89" spans="2:11" x14ac:dyDescent="0.25">
      <c r="B89" s="27" t="s">
        <v>114</v>
      </c>
      <c r="C89" s="27" t="s">
        <v>172</v>
      </c>
      <c r="D89" s="27" t="s">
        <v>189</v>
      </c>
      <c r="E89" s="27">
        <v>21</v>
      </c>
      <c r="F89" s="27">
        <v>1364</v>
      </c>
      <c r="G89" s="27">
        <v>0</v>
      </c>
      <c r="H89" s="27">
        <v>1</v>
      </c>
      <c r="I89" s="27">
        <v>8</v>
      </c>
      <c r="J89" s="27">
        <v>4</v>
      </c>
      <c r="K89" s="27">
        <v>0</v>
      </c>
    </row>
    <row r="90" spans="2:11" x14ac:dyDescent="0.25">
      <c r="B90" s="24" t="s">
        <v>114</v>
      </c>
      <c r="C90" s="24" t="s">
        <v>172</v>
      </c>
      <c r="D90" s="24" t="s">
        <v>190</v>
      </c>
      <c r="E90" s="24">
        <v>23</v>
      </c>
      <c r="F90" s="24">
        <v>1581</v>
      </c>
      <c r="G90" s="24">
        <v>0</v>
      </c>
      <c r="H90" s="24">
        <v>0</v>
      </c>
      <c r="I90" s="24">
        <v>3</v>
      </c>
      <c r="J90" s="24">
        <v>3</v>
      </c>
      <c r="K90" s="24">
        <v>0</v>
      </c>
    </row>
    <row r="91" spans="2:11" x14ac:dyDescent="0.25">
      <c r="B91" s="24" t="s">
        <v>114</v>
      </c>
      <c r="C91" s="24" t="s">
        <v>172</v>
      </c>
      <c r="D91" s="24" t="s">
        <v>191</v>
      </c>
      <c r="E91" s="24">
        <v>17</v>
      </c>
      <c r="F91" s="24">
        <v>1227</v>
      </c>
      <c r="G91" s="24">
        <v>0</v>
      </c>
      <c r="H91" s="24">
        <v>0</v>
      </c>
      <c r="I91" s="24">
        <v>12</v>
      </c>
      <c r="J91" s="24">
        <v>1</v>
      </c>
      <c r="K91" s="24">
        <v>0</v>
      </c>
    </row>
    <row r="92" spans="2:11" x14ac:dyDescent="0.25">
      <c r="B92" s="24" t="s">
        <v>114</v>
      </c>
      <c r="C92" s="24" t="s">
        <v>172</v>
      </c>
      <c r="D92" s="24" t="s">
        <v>192</v>
      </c>
      <c r="E92" s="24">
        <v>11</v>
      </c>
      <c r="F92" s="24">
        <v>422</v>
      </c>
      <c r="G92" s="24">
        <v>0</v>
      </c>
      <c r="H92" s="24">
        <v>6</v>
      </c>
      <c r="I92" s="24">
        <v>9</v>
      </c>
      <c r="J92" s="24">
        <v>0</v>
      </c>
      <c r="K92" s="24">
        <v>0</v>
      </c>
    </row>
    <row r="93" spans="2:11" x14ac:dyDescent="0.25">
      <c r="B93" s="24" t="s">
        <v>114</v>
      </c>
      <c r="C93" s="24" t="s">
        <v>172</v>
      </c>
      <c r="D93" s="24" t="s">
        <v>193</v>
      </c>
      <c r="E93" s="24">
        <v>17</v>
      </c>
      <c r="F93" s="24">
        <v>1378</v>
      </c>
      <c r="G93" s="24">
        <v>0</v>
      </c>
      <c r="H93" s="24">
        <v>3</v>
      </c>
      <c r="I93" s="24">
        <v>9</v>
      </c>
      <c r="J93" s="24">
        <v>1</v>
      </c>
      <c r="K93" s="24">
        <v>0</v>
      </c>
    </row>
    <row r="94" spans="2:11" x14ac:dyDescent="0.25">
      <c r="B94" s="24" t="s">
        <v>114</v>
      </c>
      <c r="C94" s="24" t="s">
        <v>172</v>
      </c>
      <c r="D94" s="24" t="s">
        <v>194</v>
      </c>
      <c r="E94" s="24">
        <v>33</v>
      </c>
      <c r="F94" s="24">
        <v>2970</v>
      </c>
      <c r="G94" s="24">
        <v>0</v>
      </c>
      <c r="H94" s="24">
        <v>3</v>
      </c>
      <c r="I94" s="24">
        <v>19</v>
      </c>
      <c r="J94" s="24">
        <v>6</v>
      </c>
      <c r="K94" s="24">
        <v>0</v>
      </c>
    </row>
    <row r="95" spans="2:11" x14ac:dyDescent="0.25">
      <c r="B95" s="24" t="s">
        <v>114</v>
      </c>
      <c r="C95" s="24" t="s">
        <v>172</v>
      </c>
      <c r="D95" s="24" t="s">
        <v>195</v>
      </c>
      <c r="E95" s="24">
        <v>3</v>
      </c>
      <c r="F95" s="24">
        <v>53</v>
      </c>
      <c r="G95" s="24">
        <v>0</v>
      </c>
      <c r="H95" s="24">
        <v>0</v>
      </c>
      <c r="I95" s="24">
        <v>1</v>
      </c>
      <c r="J95" s="24">
        <v>0</v>
      </c>
      <c r="K95" s="24">
        <v>0</v>
      </c>
    </row>
    <row r="96" spans="2:11" x14ac:dyDescent="0.25">
      <c r="B96" s="24" t="s">
        <v>114</v>
      </c>
      <c r="C96" s="24" t="s">
        <v>172</v>
      </c>
      <c r="D96" s="24" t="s">
        <v>196</v>
      </c>
      <c r="E96" s="24">
        <v>28</v>
      </c>
      <c r="F96" s="24">
        <v>2183</v>
      </c>
      <c r="G96" s="24">
        <v>0</v>
      </c>
      <c r="H96" s="24">
        <v>2</v>
      </c>
      <c r="I96" s="24">
        <v>6</v>
      </c>
      <c r="J96" s="24">
        <v>2</v>
      </c>
      <c r="K96" s="24">
        <v>0</v>
      </c>
    </row>
    <row r="97" spans="2:11" x14ac:dyDescent="0.25">
      <c r="B97" s="24" t="s">
        <v>114</v>
      </c>
      <c r="C97" s="24" t="s">
        <v>172</v>
      </c>
      <c r="D97" s="24" t="s">
        <v>197</v>
      </c>
      <c r="E97" s="24">
        <v>3</v>
      </c>
      <c r="F97" s="24">
        <v>49</v>
      </c>
      <c r="G97" s="24">
        <v>0</v>
      </c>
      <c r="H97" s="24">
        <v>2</v>
      </c>
      <c r="I97" s="24">
        <v>3</v>
      </c>
      <c r="J97" s="24">
        <v>0</v>
      </c>
      <c r="K97" s="24">
        <v>0</v>
      </c>
    </row>
    <row r="98" spans="2:11" x14ac:dyDescent="0.25">
      <c r="B98" s="24" t="s">
        <v>114</v>
      </c>
      <c r="C98" s="24" t="s">
        <v>198</v>
      </c>
      <c r="D98" s="24" t="s">
        <v>199</v>
      </c>
      <c r="E98" s="24">
        <v>31</v>
      </c>
      <c r="F98" s="24">
        <v>2177</v>
      </c>
      <c r="G98" s="24">
        <v>14</v>
      </c>
      <c r="H98" s="24">
        <v>22</v>
      </c>
      <c r="I98" s="24">
        <v>55</v>
      </c>
      <c r="J98" s="24">
        <v>5</v>
      </c>
      <c r="K98" s="24">
        <v>0</v>
      </c>
    </row>
    <row r="99" spans="2:11" x14ac:dyDescent="0.25">
      <c r="B99" s="24" t="s">
        <v>114</v>
      </c>
      <c r="C99" s="24" t="s">
        <v>198</v>
      </c>
      <c r="D99" s="24" t="s">
        <v>200</v>
      </c>
      <c r="E99" s="24">
        <v>34</v>
      </c>
      <c r="F99" s="24">
        <v>2222</v>
      </c>
      <c r="G99" s="24">
        <v>13</v>
      </c>
      <c r="H99" s="24">
        <v>34</v>
      </c>
      <c r="I99" s="24">
        <v>85</v>
      </c>
      <c r="J99" s="24">
        <v>1</v>
      </c>
      <c r="K99" s="24">
        <v>0</v>
      </c>
    </row>
    <row r="100" spans="2:11" x14ac:dyDescent="0.25">
      <c r="B100" s="24" t="s">
        <v>114</v>
      </c>
      <c r="C100" s="24" t="s">
        <v>198</v>
      </c>
      <c r="D100" s="24" t="s">
        <v>117</v>
      </c>
      <c r="E100" s="24">
        <v>25</v>
      </c>
      <c r="F100" s="24">
        <v>1594</v>
      </c>
      <c r="G100" s="24">
        <v>12</v>
      </c>
      <c r="H100" s="24">
        <v>26</v>
      </c>
      <c r="I100" s="24">
        <v>54</v>
      </c>
      <c r="J100" s="24">
        <v>4</v>
      </c>
      <c r="K100" s="24">
        <v>0</v>
      </c>
    </row>
    <row r="101" spans="2:11" x14ac:dyDescent="0.25">
      <c r="B101" s="24" t="s">
        <v>114</v>
      </c>
      <c r="C101" s="24" t="s">
        <v>198</v>
      </c>
      <c r="D101" s="24" t="s">
        <v>201</v>
      </c>
      <c r="E101" s="24">
        <v>22</v>
      </c>
      <c r="F101" s="24">
        <v>1519</v>
      </c>
      <c r="G101" s="24">
        <v>10</v>
      </c>
      <c r="H101" s="24">
        <v>23</v>
      </c>
      <c r="I101" s="24">
        <v>48</v>
      </c>
      <c r="J101" s="24">
        <v>0</v>
      </c>
      <c r="K101" s="24">
        <v>0</v>
      </c>
    </row>
    <row r="102" spans="2:11" x14ac:dyDescent="0.25">
      <c r="B102" s="24" t="s">
        <v>114</v>
      </c>
      <c r="C102" s="24" t="s">
        <v>198</v>
      </c>
      <c r="D102" s="24" t="s">
        <v>202</v>
      </c>
      <c r="E102" s="24">
        <v>18</v>
      </c>
      <c r="F102" s="24">
        <v>887</v>
      </c>
      <c r="G102" s="24">
        <v>5</v>
      </c>
      <c r="H102" s="24">
        <v>11</v>
      </c>
      <c r="I102" s="24">
        <v>29</v>
      </c>
      <c r="J102" s="24">
        <v>2</v>
      </c>
      <c r="K102" s="24">
        <v>0</v>
      </c>
    </row>
    <row r="103" spans="2:11" x14ac:dyDescent="0.25">
      <c r="B103" s="24" t="s">
        <v>114</v>
      </c>
      <c r="C103" s="24" t="s">
        <v>198</v>
      </c>
      <c r="D103" s="24" t="s">
        <v>203</v>
      </c>
      <c r="E103" s="24">
        <v>27</v>
      </c>
      <c r="F103" s="24">
        <v>2318</v>
      </c>
      <c r="G103" s="24">
        <v>3</v>
      </c>
      <c r="H103" s="24">
        <v>6</v>
      </c>
      <c r="I103" s="24">
        <v>22</v>
      </c>
      <c r="J103" s="24">
        <v>9</v>
      </c>
      <c r="K103" s="24">
        <v>0</v>
      </c>
    </row>
    <row r="104" spans="2:11" x14ac:dyDescent="0.25">
      <c r="B104" s="24" t="s">
        <v>114</v>
      </c>
      <c r="C104" s="24" t="s">
        <v>198</v>
      </c>
      <c r="D104" s="24" t="s">
        <v>204</v>
      </c>
      <c r="E104" s="24">
        <v>21</v>
      </c>
      <c r="F104" s="24">
        <v>1163</v>
      </c>
      <c r="G104" s="24">
        <v>3</v>
      </c>
      <c r="H104" s="24">
        <v>8</v>
      </c>
      <c r="I104" s="24">
        <v>17</v>
      </c>
      <c r="J104" s="24">
        <v>1</v>
      </c>
      <c r="K104" s="24">
        <v>0</v>
      </c>
    </row>
    <row r="105" spans="2:11" x14ac:dyDescent="0.25">
      <c r="B105" s="24" t="s">
        <v>114</v>
      </c>
      <c r="C105" s="24" t="s">
        <v>198</v>
      </c>
      <c r="D105" s="24" t="s">
        <v>205</v>
      </c>
      <c r="E105" s="24">
        <v>28</v>
      </c>
      <c r="F105" s="24">
        <v>1742</v>
      </c>
      <c r="G105" s="24">
        <v>2</v>
      </c>
      <c r="H105" s="24">
        <v>16</v>
      </c>
      <c r="I105" s="24">
        <v>44</v>
      </c>
      <c r="J105" s="24">
        <v>4</v>
      </c>
      <c r="K105" s="24">
        <v>0</v>
      </c>
    </row>
    <row r="106" spans="2:11" x14ac:dyDescent="0.25">
      <c r="B106" s="24" t="s">
        <v>114</v>
      </c>
      <c r="C106" s="24" t="s">
        <v>198</v>
      </c>
      <c r="D106" s="24" t="s">
        <v>206</v>
      </c>
      <c r="E106" s="24">
        <v>19</v>
      </c>
      <c r="F106" s="24">
        <v>1211</v>
      </c>
      <c r="G106" s="24">
        <v>2</v>
      </c>
      <c r="H106" s="24">
        <v>4</v>
      </c>
      <c r="I106" s="24">
        <v>23</v>
      </c>
      <c r="J106" s="24">
        <v>3</v>
      </c>
      <c r="K106" s="24">
        <v>0</v>
      </c>
    </row>
    <row r="107" spans="2:11" x14ac:dyDescent="0.25">
      <c r="B107" s="24" t="s">
        <v>114</v>
      </c>
      <c r="C107" s="24" t="s">
        <v>198</v>
      </c>
      <c r="D107" s="24" t="s">
        <v>207</v>
      </c>
      <c r="E107" s="24">
        <v>21</v>
      </c>
      <c r="F107" s="24">
        <v>1593</v>
      </c>
      <c r="G107" s="24">
        <v>2</v>
      </c>
      <c r="H107" s="24">
        <v>4</v>
      </c>
      <c r="I107" s="24">
        <v>21</v>
      </c>
      <c r="J107" s="24">
        <v>9</v>
      </c>
      <c r="K107" s="24">
        <v>0</v>
      </c>
    </row>
    <row r="108" spans="2:11" x14ac:dyDescent="0.25">
      <c r="B108" s="24" t="s">
        <v>114</v>
      </c>
      <c r="C108" s="24" t="s">
        <v>198</v>
      </c>
      <c r="D108" s="24" t="s">
        <v>208</v>
      </c>
      <c r="E108" s="24">
        <v>28</v>
      </c>
      <c r="F108" s="24">
        <v>2197</v>
      </c>
      <c r="G108" s="24">
        <v>2</v>
      </c>
      <c r="H108" s="24">
        <v>9</v>
      </c>
      <c r="I108" s="24">
        <v>24</v>
      </c>
      <c r="J108" s="24">
        <v>5</v>
      </c>
      <c r="K108" s="24">
        <v>0</v>
      </c>
    </row>
    <row r="109" spans="2:11" x14ac:dyDescent="0.25">
      <c r="B109" s="24" t="s">
        <v>114</v>
      </c>
      <c r="C109" s="24" t="s">
        <v>198</v>
      </c>
      <c r="D109" s="24" t="s">
        <v>209</v>
      </c>
      <c r="E109" s="24">
        <v>25</v>
      </c>
      <c r="F109" s="24">
        <v>1895</v>
      </c>
      <c r="G109" s="24">
        <v>1</v>
      </c>
      <c r="H109" s="24">
        <v>6</v>
      </c>
      <c r="I109" s="24">
        <v>20</v>
      </c>
      <c r="J109" s="24">
        <v>5</v>
      </c>
      <c r="K109" s="24">
        <v>0</v>
      </c>
    </row>
    <row r="110" spans="2:11" x14ac:dyDescent="0.25">
      <c r="B110" s="27" t="s">
        <v>114</v>
      </c>
      <c r="C110" s="27" t="s">
        <v>198</v>
      </c>
      <c r="D110" s="27" t="s">
        <v>210</v>
      </c>
      <c r="E110" s="27">
        <v>3</v>
      </c>
      <c r="F110" s="27">
        <v>67</v>
      </c>
      <c r="G110" s="27">
        <v>1</v>
      </c>
      <c r="H110" s="27">
        <v>1</v>
      </c>
      <c r="I110" s="27">
        <v>2</v>
      </c>
      <c r="J110" s="27">
        <v>0</v>
      </c>
      <c r="K110" s="27">
        <v>0</v>
      </c>
    </row>
    <row r="111" spans="2:11" x14ac:dyDescent="0.25">
      <c r="B111" s="24" t="s">
        <v>114</v>
      </c>
      <c r="C111" s="24" t="s">
        <v>198</v>
      </c>
      <c r="D111" s="24" t="s">
        <v>211</v>
      </c>
      <c r="E111" s="24">
        <v>27</v>
      </c>
      <c r="F111" s="24">
        <v>1774</v>
      </c>
      <c r="G111" s="24">
        <v>1</v>
      </c>
      <c r="H111" s="24">
        <v>6</v>
      </c>
      <c r="I111" s="24">
        <v>17</v>
      </c>
      <c r="J111" s="24">
        <v>3</v>
      </c>
      <c r="K111" s="24">
        <v>0</v>
      </c>
    </row>
    <row r="112" spans="2:11" x14ac:dyDescent="0.25">
      <c r="B112" s="24" t="s">
        <v>114</v>
      </c>
      <c r="C112" s="24" t="s">
        <v>198</v>
      </c>
      <c r="D112" s="24" t="s">
        <v>212</v>
      </c>
      <c r="E112" s="24">
        <v>18</v>
      </c>
      <c r="F112" s="24">
        <v>1388</v>
      </c>
      <c r="G112" s="24">
        <v>1</v>
      </c>
      <c r="H112" s="24">
        <v>2</v>
      </c>
      <c r="I112" s="24">
        <v>8</v>
      </c>
      <c r="J112" s="24">
        <v>1</v>
      </c>
      <c r="K112" s="24">
        <v>0</v>
      </c>
    </row>
    <row r="113" spans="2:11" x14ac:dyDescent="0.25">
      <c r="B113" s="24" t="s">
        <v>114</v>
      </c>
      <c r="C113" s="24" t="s">
        <v>198</v>
      </c>
      <c r="D113" s="24" t="s">
        <v>213</v>
      </c>
      <c r="E113" s="24">
        <v>20</v>
      </c>
      <c r="F113" s="24">
        <v>1439</v>
      </c>
      <c r="G113" s="24">
        <v>1</v>
      </c>
      <c r="H113" s="24">
        <v>6</v>
      </c>
      <c r="I113" s="24">
        <v>17</v>
      </c>
      <c r="J113" s="24">
        <v>2</v>
      </c>
      <c r="K113" s="24">
        <v>0</v>
      </c>
    </row>
    <row r="114" spans="2:11" x14ac:dyDescent="0.25">
      <c r="B114" s="24" t="s">
        <v>114</v>
      </c>
      <c r="C114" s="24" t="s">
        <v>198</v>
      </c>
      <c r="D114" s="24" t="s">
        <v>214</v>
      </c>
      <c r="E114" s="24">
        <v>22</v>
      </c>
      <c r="F114" s="24">
        <v>1690</v>
      </c>
      <c r="G114" s="24">
        <v>0</v>
      </c>
      <c r="H114" s="24">
        <v>2</v>
      </c>
      <c r="I114" s="24">
        <v>6</v>
      </c>
      <c r="J114" s="24">
        <v>1</v>
      </c>
      <c r="K114" s="24">
        <v>0</v>
      </c>
    </row>
    <row r="115" spans="2:11" x14ac:dyDescent="0.25">
      <c r="B115" s="24" t="s">
        <v>114</v>
      </c>
      <c r="C115" s="24" t="s">
        <v>198</v>
      </c>
      <c r="D115" s="24" t="s">
        <v>215</v>
      </c>
      <c r="E115" s="24">
        <v>34</v>
      </c>
      <c r="F115" s="24">
        <v>3060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</row>
    <row r="116" spans="2:11" x14ac:dyDescent="0.25">
      <c r="B116" s="24" t="s">
        <v>114</v>
      </c>
      <c r="C116" s="24" t="s">
        <v>198</v>
      </c>
      <c r="D116" s="24" t="s">
        <v>216</v>
      </c>
      <c r="E116" s="24">
        <v>9</v>
      </c>
      <c r="F116" s="24">
        <v>548</v>
      </c>
      <c r="G116" s="24">
        <v>0</v>
      </c>
      <c r="H116" s="24">
        <v>2</v>
      </c>
      <c r="I116" s="24">
        <v>2</v>
      </c>
      <c r="J116" s="24">
        <v>4</v>
      </c>
      <c r="K116" s="24">
        <v>0</v>
      </c>
    </row>
    <row r="117" spans="2:11" x14ac:dyDescent="0.25">
      <c r="B117" s="24" t="s">
        <v>114</v>
      </c>
      <c r="C117" s="24" t="s">
        <v>198</v>
      </c>
      <c r="D117" s="24" t="s">
        <v>217</v>
      </c>
      <c r="E117" s="24">
        <v>15</v>
      </c>
      <c r="F117" s="24">
        <v>966</v>
      </c>
      <c r="G117" s="24">
        <v>0</v>
      </c>
      <c r="H117" s="24">
        <v>4</v>
      </c>
      <c r="I117" s="24">
        <v>6</v>
      </c>
      <c r="J117" s="24">
        <v>0</v>
      </c>
      <c r="K117" s="24">
        <v>0</v>
      </c>
    </row>
    <row r="118" spans="2:11" x14ac:dyDescent="0.25">
      <c r="B118" s="24" t="s">
        <v>114</v>
      </c>
      <c r="C118" s="24" t="s">
        <v>198</v>
      </c>
      <c r="D118" s="24" t="s">
        <v>218</v>
      </c>
      <c r="E118" s="24">
        <v>3</v>
      </c>
      <c r="F118" s="24">
        <v>71</v>
      </c>
      <c r="G118" s="24">
        <v>0</v>
      </c>
      <c r="H118" s="24">
        <v>1</v>
      </c>
      <c r="I118" s="24">
        <v>2</v>
      </c>
      <c r="J118" s="24">
        <v>0</v>
      </c>
      <c r="K118" s="24">
        <v>0</v>
      </c>
    </row>
    <row r="119" spans="2:11" x14ac:dyDescent="0.25">
      <c r="B119" s="24" t="s">
        <v>114</v>
      </c>
      <c r="C119" s="24" t="s">
        <v>198</v>
      </c>
      <c r="D119" s="24" t="s">
        <v>219</v>
      </c>
      <c r="E119" s="24">
        <v>3</v>
      </c>
      <c r="F119" s="24">
        <v>73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2:11" x14ac:dyDescent="0.25">
      <c r="B120" s="24" t="s">
        <v>114</v>
      </c>
      <c r="C120" s="24" t="s">
        <v>198</v>
      </c>
      <c r="D120" s="24" t="s">
        <v>220</v>
      </c>
      <c r="E120" s="24">
        <v>9</v>
      </c>
      <c r="F120" s="24">
        <v>257</v>
      </c>
      <c r="G120" s="24">
        <v>0</v>
      </c>
      <c r="H120" s="24">
        <v>0</v>
      </c>
      <c r="I120" s="24">
        <v>5</v>
      </c>
      <c r="J120" s="24">
        <v>1</v>
      </c>
      <c r="K120" s="24">
        <v>0</v>
      </c>
    </row>
    <row r="121" spans="2:11" x14ac:dyDescent="0.25">
      <c r="B121" s="24" t="s">
        <v>114</v>
      </c>
      <c r="C121" s="24" t="s">
        <v>198</v>
      </c>
      <c r="D121" s="24" t="s">
        <v>221</v>
      </c>
      <c r="E121" s="24">
        <v>9</v>
      </c>
      <c r="F121" s="24">
        <v>756</v>
      </c>
      <c r="G121" s="24">
        <v>0</v>
      </c>
      <c r="H121" s="24">
        <v>2</v>
      </c>
      <c r="I121" s="24">
        <v>3</v>
      </c>
      <c r="J121" s="24">
        <v>3</v>
      </c>
      <c r="K121" s="24">
        <v>0</v>
      </c>
    </row>
    <row r="122" spans="2:11" x14ac:dyDescent="0.25">
      <c r="B122" s="24" t="s">
        <v>114</v>
      </c>
      <c r="C122" s="24" t="s">
        <v>198</v>
      </c>
      <c r="D122" s="24" t="s">
        <v>222</v>
      </c>
      <c r="E122" s="24">
        <v>31</v>
      </c>
      <c r="F122" s="24">
        <v>2790</v>
      </c>
      <c r="G122" s="24">
        <v>0</v>
      </c>
      <c r="H122" s="24">
        <v>0</v>
      </c>
      <c r="I122" s="24">
        <v>4</v>
      </c>
      <c r="J122" s="24">
        <v>9</v>
      </c>
      <c r="K122" s="24">
        <v>0</v>
      </c>
    </row>
    <row r="123" spans="2:11" x14ac:dyDescent="0.25">
      <c r="B123" s="24" t="s">
        <v>114</v>
      </c>
      <c r="C123" s="24" t="s">
        <v>198</v>
      </c>
      <c r="D123" s="24" t="s">
        <v>223</v>
      </c>
      <c r="E123" s="24">
        <v>5</v>
      </c>
      <c r="F123" s="24">
        <v>205</v>
      </c>
      <c r="G123" s="24">
        <v>0</v>
      </c>
      <c r="H123" s="24">
        <v>0</v>
      </c>
      <c r="I123" s="24">
        <v>6</v>
      </c>
      <c r="J123" s="24">
        <v>1</v>
      </c>
      <c r="K123" s="24">
        <v>0</v>
      </c>
    </row>
    <row r="124" spans="2:11" x14ac:dyDescent="0.25">
      <c r="B124" s="24" t="s">
        <v>114</v>
      </c>
      <c r="C124" s="24" t="s">
        <v>224</v>
      </c>
      <c r="D124" s="24" t="s">
        <v>225</v>
      </c>
      <c r="E124" s="24">
        <v>16</v>
      </c>
      <c r="F124" s="24">
        <v>1417</v>
      </c>
      <c r="G124" s="24">
        <v>13</v>
      </c>
      <c r="H124" s="24">
        <v>26</v>
      </c>
      <c r="I124" s="24">
        <v>56</v>
      </c>
      <c r="J124" s="24">
        <v>0</v>
      </c>
      <c r="K124" s="24">
        <v>1</v>
      </c>
    </row>
    <row r="125" spans="2:11" x14ac:dyDescent="0.25">
      <c r="B125" s="24" t="s">
        <v>114</v>
      </c>
      <c r="C125" s="24" t="s">
        <v>224</v>
      </c>
      <c r="D125" s="24" t="s">
        <v>226</v>
      </c>
      <c r="E125" s="24">
        <v>20</v>
      </c>
      <c r="F125" s="24">
        <v>1205</v>
      </c>
      <c r="G125" s="24">
        <v>9</v>
      </c>
      <c r="H125" s="24">
        <v>14</v>
      </c>
      <c r="I125" s="24">
        <v>43</v>
      </c>
      <c r="J125" s="24">
        <v>0</v>
      </c>
      <c r="K125" s="24">
        <v>0</v>
      </c>
    </row>
    <row r="126" spans="2:11" x14ac:dyDescent="0.25">
      <c r="B126" s="24" t="s">
        <v>114</v>
      </c>
      <c r="C126" s="24" t="s">
        <v>224</v>
      </c>
      <c r="D126" s="24" t="s">
        <v>227</v>
      </c>
      <c r="E126" s="24">
        <v>10</v>
      </c>
      <c r="F126" s="24">
        <v>838</v>
      </c>
      <c r="G126" s="24">
        <v>7</v>
      </c>
      <c r="H126" s="24">
        <v>15</v>
      </c>
      <c r="I126" s="24">
        <v>29</v>
      </c>
      <c r="J126" s="24">
        <v>2</v>
      </c>
      <c r="K126" s="24">
        <v>0</v>
      </c>
    </row>
    <row r="127" spans="2:11" x14ac:dyDescent="0.25">
      <c r="B127" s="24" t="s">
        <v>114</v>
      </c>
      <c r="C127" s="24" t="s">
        <v>224</v>
      </c>
      <c r="D127" s="24" t="s">
        <v>228</v>
      </c>
      <c r="E127" s="24">
        <v>11</v>
      </c>
      <c r="F127" s="24">
        <v>935</v>
      </c>
      <c r="G127" s="24">
        <v>7</v>
      </c>
      <c r="H127" s="24">
        <v>17</v>
      </c>
      <c r="I127" s="24">
        <v>32</v>
      </c>
      <c r="J127" s="24">
        <v>1</v>
      </c>
      <c r="K127" s="24">
        <v>0</v>
      </c>
    </row>
    <row r="128" spans="2:11" x14ac:dyDescent="0.25">
      <c r="B128" s="24" t="s">
        <v>114</v>
      </c>
      <c r="C128" s="24" t="s">
        <v>224</v>
      </c>
      <c r="D128" s="24" t="s">
        <v>229</v>
      </c>
      <c r="E128" s="24">
        <v>19</v>
      </c>
      <c r="F128" s="24">
        <v>1165</v>
      </c>
      <c r="G128" s="24">
        <v>5</v>
      </c>
      <c r="H128" s="24">
        <v>10</v>
      </c>
      <c r="I128" s="24">
        <v>23</v>
      </c>
      <c r="J128" s="24">
        <v>0</v>
      </c>
      <c r="K128" s="24">
        <v>0</v>
      </c>
    </row>
    <row r="129" spans="2:11" x14ac:dyDescent="0.25">
      <c r="B129" s="24" t="s">
        <v>114</v>
      </c>
      <c r="C129" s="24" t="s">
        <v>224</v>
      </c>
      <c r="D129" s="24" t="s">
        <v>230</v>
      </c>
      <c r="E129" s="24">
        <v>32</v>
      </c>
      <c r="F129" s="24">
        <v>2312</v>
      </c>
      <c r="G129" s="24">
        <v>4</v>
      </c>
      <c r="H129" s="24">
        <v>18</v>
      </c>
      <c r="I129" s="24">
        <v>40</v>
      </c>
      <c r="J129" s="24">
        <v>1</v>
      </c>
      <c r="K129" s="24">
        <v>0</v>
      </c>
    </row>
    <row r="130" spans="2:11" x14ac:dyDescent="0.25">
      <c r="B130" s="24" t="s">
        <v>114</v>
      </c>
      <c r="C130" s="24" t="s">
        <v>224</v>
      </c>
      <c r="D130" s="24" t="s">
        <v>231</v>
      </c>
      <c r="E130" s="24">
        <v>18</v>
      </c>
      <c r="F130" s="24">
        <v>1041</v>
      </c>
      <c r="G130" s="24">
        <v>3</v>
      </c>
      <c r="H130" s="24">
        <v>10</v>
      </c>
      <c r="I130" s="24">
        <v>31</v>
      </c>
      <c r="J130" s="24">
        <v>0</v>
      </c>
      <c r="K130" s="24">
        <v>0</v>
      </c>
    </row>
    <row r="131" spans="2:11" x14ac:dyDescent="0.25">
      <c r="B131" s="24" t="s">
        <v>114</v>
      </c>
      <c r="C131" s="24" t="s">
        <v>224</v>
      </c>
      <c r="D131" s="24" t="s">
        <v>232</v>
      </c>
      <c r="E131" s="24">
        <v>12</v>
      </c>
      <c r="F131" s="24">
        <v>806</v>
      </c>
      <c r="G131" s="24">
        <v>2</v>
      </c>
      <c r="H131" s="24">
        <v>3</v>
      </c>
      <c r="I131" s="24">
        <v>5</v>
      </c>
      <c r="J131" s="24">
        <v>1</v>
      </c>
      <c r="K131" s="24">
        <v>0</v>
      </c>
    </row>
    <row r="132" spans="2:11" x14ac:dyDescent="0.25">
      <c r="B132" s="24" t="s">
        <v>114</v>
      </c>
      <c r="C132" s="24" t="s">
        <v>224</v>
      </c>
      <c r="D132" s="24" t="s">
        <v>233</v>
      </c>
      <c r="E132" s="24">
        <v>23</v>
      </c>
      <c r="F132" s="24">
        <v>1608</v>
      </c>
      <c r="G132" s="24">
        <v>2</v>
      </c>
      <c r="H132" s="24">
        <v>8</v>
      </c>
      <c r="I132" s="24">
        <v>23</v>
      </c>
      <c r="J132" s="24">
        <v>1</v>
      </c>
      <c r="K132" s="24">
        <v>0</v>
      </c>
    </row>
    <row r="133" spans="2:11" x14ac:dyDescent="0.25">
      <c r="B133" s="27" t="s">
        <v>114</v>
      </c>
      <c r="C133" s="27" t="s">
        <v>224</v>
      </c>
      <c r="D133" s="27" t="s">
        <v>234</v>
      </c>
      <c r="E133" s="27">
        <v>30</v>
      </c>
      <c r="F133" s="27">
        <v>2375</v>
      </c>
      <c r="G133" s="27">
        <v>2</v>
      </c>
      <c r="H133" s="27">
        <v>4</v>
      </c>
      <c r="I133" s="27">
        <v>14</v>
      </c>
      <c r="J133" s="27">
        <v>5</v>
      </c>
      <c r="K133" s="27">
        <v>1</v>
      </c>
    </row>
    <row r="134" spans="2:11" x14ac:dyDescent="0.25">
      <c r="B134" s="24" t="s">
        <v>114</v>
      </c>
      <c r="C134" s="24" t="s">
        <v>224</v>
      </c>
      <c r="D134" s="24" t="s">
        <v>235</v>
      </c>
      <c r="E134" s="24">
        <v>18</v>
      </c>
      <c r="F134" s="24">
        <v>1225</v>
      </c>
      <c r="G134" s="24">
        <v>2</v>
      </c>
      <c r="H134" s="24">
        <v>9</v>
      </c>
      <c r="I134" s="24">
        <v>24</v>
      </c>
      <c r="J134" s="24">
        <v>2</v>
      </c>
      <c r="K134" s="24">
        <v>0</v>
      </c>
    </row>
    <row r="135" spans="2:11" x14ac:dyDescent="0.25">
      <c r="B135" s="24" t="s">
        <v>114</v>
      </c>
      <c r="C135" s="24" t="s">
        <v>224</v>
      </c>
      <c r="D135" s="24" t="s">
        <v>236</v>
      </c>
      <c r="E135" s="24">
        <v>9</v>
      </c>
      <c r="F135" s="24">
        <v>545</v>
      </c>
      <c r="G135" s="24">
        <v>1</v>
      </c>
      <c r="H135" s="24">
        <v>7</v>
      </c>
      <c r="I135" s="24">
        <v>10</v>
      </c>
      <c r="J135" s="24">
        <v>0</v>
      </c>
      <c r="K135" s="24">
        <v>0</v>
      </c>
    </row>
    <row r="136" spans="2:11" x14ac:dyDescent="0.25">
      <c r="B136" s="24" t="s">
        <v>114</v>
      </c>
      <c r="C136" s="24" t="s">
        <v>224</v>
      </c>
      <c r="D136" s="24" t="s">
        <v>237</v>
      </c>
      <c r="E136" s="24">
        <v>12</v>
      </c>
      <c r="F136" s="24">
        <v>685</v>
      </c>
      <c r="G136" s="24">
        <v>1</v>
      </c>
      <c r="H136" s="24">
        <v>4</v>
      </c>
      <c r="I136" s="24">
        <v>11</v>
      </c>
      <c r="J136" s="24">
        <v>0</v>
      </c>
      <c r="K136" s="24">
        <v>0</v>
      </c>
    </row>
    <row r="137" spans="2:11" x14ac:dyDescent="0.25">
      <c r="B137" s="24" t="s">
        <v>114</v>
      </c>
      <c r="C137" s="24" t="s">
        <v>224</v>
      </c>
      <c r="D137" s="24" t="s">
        <v>238</v>
      </c>
      <c r="E137" s="24">
        <v>18</v>
      </c>
      <c r="F137" s="24">
        <v>1235</v>
      </c>
      <c r="G137" s="24">
        <v>1</v>
      </c>
      <c r="H137" s="24">
        <v>13</v>
      </c>
      <c r="I137" s="24">
        <v>35</v>
      </c>
      <c r="J137" s="24">
        <v>0</v>
      </c>
      <c r="K137" s="24">
        <v>0</v>
      </c>
    </row>
    <row r="138" spans="2:11" x14ac:dyDescent="0.25">
      <c r="B138" s="24" t="s">
        <v>114</v>
      </c>
      <c r="C138" s="24" t="s">
        <v>224</v>
      </c>
      <c r="D138" s="24" t="s">
        <v>212</v>
      </c>
      <c r="E138" s="24">
        <v>18</v>
      </c>
      <c r="F138" s="24">
        <v>1388</v>
      </c>
      <c r="G138" s="24">
        <v>1</v>
      </c>
      <c r="H138" s="24">
        <v>2</v>
      </c>
      <c r="I138" s="24">
        <v>8</v>
      </c>
      <c r="J138" s="24">
        <v>1</v>
      </c>
      <c r="K138" s="24">
        <v>0</v>
      </c>
    </row>
    <row r="139" spans="2:11" x14ac:dyDescent="0.25">
      <c r="B139" s="24" t="s">
        <v>114</v>
      </c>
      <c r="C139" s="24" t="s">
        <v>224</v>
      </c>
      <c r="D139" s="24" t="s">
        <v>239</v>
      </c>
      <c r="E139" s="24">
        <v>25</v>
      </c>
      <c r="F139" s="24">
        <v>1944</v>
      </c>
      <c r="G139" s="24">
        <v>1</v>
      </c>
      <c r="H139" s="24">
        <v>2</v>
      </c>
      <c r="I139" s="24">
        <v>5</v>
      </c>
      <c r="J139" s="24">
        <v>4</v>
      </c>
      <c r="K139" s="24">
        <v>0</v>
      </c>
    </row>
    <row r="140" spans="2:11" x14ac:dyDescent="0.25">
      <c r="B140" s="24" t="s">
        <v>114</v>
      </c>
      <c r="C140" s="24" t="s">
        <v>224</v>
      </c>
      <c r="D140" s="24" t="s">
        <v>240</v>
      </c>
      <c r="E140" s="24">
        <v>11</v>
      </c>
      <c r="F140" s="24">
        <v>655</v>
      </c>
      <c r="G140" s="24">
        <v>1</v>
      </c>
      <c r="H140" s="24">
        <v>2</v>
      </c>
      <c r="I140" s="24">
        <v>8</v>
      </c>
      <c r="J140" s="24">
        <v>0</v>
      </c>
      <c r="K140" s="24">
        <v>1</v>
      </c>
    </row>
    <row r="141" spans="2:11" x14ac:dyDescent="0.25">
      <c r="B141" s="24" t="s">
        <v>114</v>
      </c>
      <c r="C141" s="24" t="s">
        <v>224</v>
      </c>
      <c r="D141" s="24" t="s">
        <v>241</v>
      </c>
      <c r="E141" s="24">
        <v>11</v>
      </c>
      <c r="F141" s="24">
        <v>903</v>
      </c>
      <c r="G141" s="24">
        <v>0</v>
      </c>
      <c r="H141" s="24">
        <v>2</v>
      </c>
      <c r="I141" s="24">
        <v>5</v>
      </c>
      <c r="J141" s="24">
        <v>2</v>
      </c>
      <c r="K141" s="24">
        <v>0</v>
      </c>
    </row>
    <row r="142" spans="2:11" x14ac:dyDescent="0.25">
      <c r="B142" s="24" t="s">
        <v>114</v>
      </c>
      <c r="C142" s="24" t="s">
        <v>224</v>
      </c>
      <c r="D142" s="24" t="s">
        <v>242</v>
      </c>
      <c r="E142" s="24">
        <v>5</v>
      </c>
      <c r="F142" s="24">
        <v>110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</row>
    <row r="143" spans="2:11" x14ac:dyDescent="0.25">
      <c r="B143" s="24" t="s">
        <v>114</v>
      </c>
      <c r="C143" s="24" t="s">
        <v>224</v>
      </c>
      <c r="D143" s="24" t="s">
        <v>243</v>
      </c>
      <c r="E143" s="24">
        <v>33</v>
      </c>
      <c r="F143" s="24">
        <v>2969</v>
      </c>
      <c r="G143" s="24">
        <v>0</v>
      </c>
      <c r="H143" s="24">
        <v>0</v>
      </c>
      <c r="I143" s="24">
        <v>0</v>
      </c>
      <c r="J143" s="24">
        <v>4</v>
      </c>
      <c r="K143" s="24">
        <v>0</v>
      </c>
    </row>
    <row r="144" spans="2:11" x14ac:dyDescent="0.25">
      <c r="B144" s="24" t="s">
        <v>114</v>
      </c>
      <c r="C144" s="24" t="s">
        <v>224</v>
      </c>
      <c r="D144" s="24" t="s">
        <v>244</v>
      </c>
      <c r="E144" s="24">
        <v>19</v>
      </c>
      <c r="F144" s="24">
        <v>1207</v>
      </c>
      <c r="G144" s="24">
        <v>0</v>
      </c>
      <c r="H144" s="24">
        <v>2</v>
      </c>
      <c r="I144" s="24">
        <v>11</v>
      </c>
      <c r="J144" s="24">
        <v>3</v>
      </c>
      <c r="K144" s="24">
        <v>0</v>
      </c>
    </row>
    <row r="145" spans="2:11" x14ac:dyDescent="0.25">
      <c r="B145" s="24" t="s">
        <v>114</v>
      </c>
      <c r="C145" s="24" t="s">
        <v>224</v>
      </c>
      <c r="D145" s="24" t="s">
        <v>245</v>
      </c>
      <c r="E145" s="24">
        <v>23</v>
      </c>
      <c r="F145" s="24">
        <v>1138</v>
      </c>
      <c r="G145" s="24">
        <v>0</v>
      </c>
      <c r="H145" s="24">
        <v>6</v>
      </c>
      <c r="I145" s="24">
        <v>28</v>
      </c>
      <c r="J145" s="24">
        <v>4</v>
      </c>
      <c r="K145" s="24">
        <v>0</v>
      </c>
    </row>
    <row r="146" spans="2:11" x14ac:dyDescent="0.25">
      <c r="B146" s="24" t="s">
        <v>114</v>
      </c>
      <c r="C146" s="24" t="s">
        <v>224</v>
      </c>
      <c r="D146" s="24" t="s">
        <v>246</v>
      </c>
      <c r="E146" s="24">
        <v>2</v>
      </c>
      <c r="F146" s="24">
        <v>7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</row>
    <row r="147" spans="2:11" x14ac:dyDescent="0.25">
      <c r="B147" s="24" t="s">
        <v>114</v>
      </c>
      <c r="C147" s="24" t="s">
        <v>224</v>
      </c>
      <c r="D147" s="24" t="s">
        <v>247</v>
      </c>
      <c r="E147" s="24">
        <v>5</v>
      </c>
      <c r="F147" s="24">
        <v>116</v>
      </c>
      <c r="G147" s="24">
        <v>0</v>
      </c>
      <c r="H147" s="24">
        <v>0</v>
      </c>
      <c r="I147" s="24">
        <v>5</v>
      </c>
      <c r="J147" s="24">
        <v>0</v>
      </c>
      <c r="K147" s="24">
        <v>0</v>
      </c>
    </row>
    <row r="148" spans="2:11" x14ac:dyDescent="0.25">
      <c r="B148" s="24" t="s">
        <v>114</v>
      </c>
      <c r="C148" s="24" t="s">
        <v>224</v>
      </c>
      <c r="D148" s="24" t="s">
        <v>219</v>
      </c>
      <c r="E148" s="24">
        <v>3</v>
      </c>
      <c r="F148" s="24">
        <v>73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</row>
    <row r="149" spans="2:11" x14ac:dyDescent="0.25">
      <c r="B149" s="24" t="s">
        <v>114</v>
      </c>
      <c r="C149" s="24" t="s">
        <v>224</v>
      </c>
      <c r="D149" s="24" t="s">
        <v>248</v>
      </c>
      <c r="E149" s="24">
        <v>24</v>
      </c>
      <c r="F149" s="24">
        <v>2139</v>
      </c>
      <c r="G149" s="24">
        <v>0</v>
      </c>
      <c r="H149" s="24">
        <v>7</v>
      </c>
      <c r="I149" s="24">
        <v>21</v>
      </c>
      <c r="J149" s="24">
        <v>3</v>
      </c>
      <c r="K149" s="24">
        <v>0</v>
      </c>
    </row>
    <row r="150" spans="2:11" x14ac:dyDescent="0.25">
      <c r="B150" s="24" t="s">
        <v>114</v>
      </c>
      <c r="C150" s="24" t="s">
        <v>224</v>
      </c>
      <c r="D150" s="24" t="s">
        <v>249</v>
      </c>
      <c r="E150" s="24">
        <v>18</v>
      </c>
      <c r="F150" s="24">
        <v>1493</v>
      </c>
      <c r="G150" s="24">
        <v>0</v>
      </c>
      <c r="H150" s="24">
        <v>2</v>
      </c>
      <c r="I150" s="24">
        <v>7</v>
      </c>
      <c r="J150" s="24">
        <v>3</v>
      </c>
      <c r="K150" s="24">
        <v>0</v>
      </c>
    </row>
    <row r="151" spans="2:11" x14ac:dyDescent="0.25">
      <c r="B151" s="24" t="s">
        <v>114</v>
      </c>
      <c r="C151" s="24" t="s">
        <v>224</v>
      </c>
      <c r="D151" s="24" t="s">
        <v>250</v>
      </c>
      <c r="E151" s="24">
        <v>4</v>
      </c>
      <c r="F151" s="24">
        <v>271</v>
      </c>
      <c r="G151" s="24">
        <v>0</v>
      </c>
      <c r="H151" s="24">
        <v>0</v>
      </c>
      <c r="I151" s="24">
        <v>0</v>
      </c>
      <c r="J151" s="24">
        <v>1</v>
      </c>
      <c r="K151" s="24">
        <v>0</v>
      </c>
    </row>
    <row r="152" spans="2:11" x14ac:dyDescent="0.25">
      <c r="B152" s="24" t="s">
        <v>114</v>
      </c>
      <c r="C152" s="24" t="s">
        <v>224</v>
      </c>
      <c r="D152" s="24" t="s">
        <v>251</v>
      </c>
      <c r="E152" s="24">
        <v>26</v>
      </c>
      <c r="F152" s="24">
        <v>2017</v>
      </c>
      <c r="G152" s="24">
        <v>0</v>
      </c>
      <c r="H152" s="24">
        <v>1</v>
      </c>
      <c r="I152" s="24">
        <v>12</v>
      </c>
      <c r="J152" s="24">
        <v>1</v>
      </c>
      <c r="K152" s="24">
        <v>0</v>
      </c>
    </row>
    <row r="153" spans="2:11" x14ac:dyDescent="0.25">
      <c r="B153" s="24" t="s">
        <v>114</v>
      </c>
      <c r="C153" s="24" t="s">
        <v>224</v>
      </c>
      <c r="D153" s="24" t="s">
        <v>252</v>
      </c>
      <c r="E153" s="24">
        <v>2</v>
      </c>
      <c r="F153" s="24">
        <v>91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</row>
    <row r="154" spans="2:11" x14ac:dyDescent="0.25">
      <c r="B154" s="24" t="s">
        <v>114</v>
      </c>
      <c r="C154" s="24" t="s">
        <v>253</v>
      </c>
      <c r="D154" s="24" t="s">
        <v>254</v>
      </c>
      <c r="E154" s="24">
        <v>31</v>
      </c>
      <c r="F154" s="24">
        <v>2597</v>
      </c>
      <c r="G154" s="24">
        <v>14</v>
      </c>
      <c r="H154" s="24">
        <v>29</v>
      </c>
      <c r="I154" s="24">
        <v>56</v>
      </c>
      <c r="J154" s="24">
        <v>5</v>
      </c>
      <c r="K154" s="24">
        <v>0</v>
      </c>
    </row>
    <row r="155" spans="2:11" x14ac:dyDescent="0.25">
      <c r="B155" s="24" t="s">
        <v>114</v>
      </c>
      <c r="C155" s="24" t="s">
        <v>253</v>
      </c>
      <c r="D155" s="24" t="s">
        <v>255</v>
      </c>
      <c r="E155" s="24">
        <v>23</v>
      </c>
      <c r="F155" s="24">
        <v>1545</v>
      </c>
      <c r="G155" s="24">
        <v>9</v>
      </c>
      <c r="H155" s="24">
        <v>22</v>
      </c>
      <c r="I155" s="24">
        <v>56</v>
      </c>
      <c r="J155" s="24">
        <v>5</v>
      </c>
      <c r="K155" s="24">
        <v>1</v>
      </c>
    </row>
    <row r="156" spans="2:11" x14ac:dyDescent="0.25">
      <c r="B156" s="24" t="s">
        <v>114</v>
      </c>
      <c r="C156" s="24" t="s">
        <v>253</v>
      </c>
      <c r="D156" s="24" t="s">
        <v>256</v>
      </c>
      <c r="E156" s="24">
        <v>30</v>
      </c>
      <c r="F156" s="24">
        <v>2220</v>
      </c>
      <c r="G156" s="24">
        <v>9</v>
      </c>
      <c r="H156" s="24">
        <v>28</v>
      </c>
      <c r="I156" s="24">
        <v>76</v>
      </c>
      <c r="J156" s="24">
        <v>2</v>
      </c>
      <c r="K156" s="24">
        <v>0</v>
      </c>
    </row>
    <row r="157" spans="2:11" x14ac:dyDescent="0.25">
      <c r="B157" s="24" t="s">
        <v>114</v>
      </c>
      <c r="C157" s="24" t="s">
        <v>253</v>
      </c>
      <c r="D157" s="24" t="s">
        <v>257</v>
      </c>
      <c r="E157" s="24">
        <v>34</v>
      </c>
      <c r="F157" s="24">
        <v>2336</v>
      </c>
      <c r="G157" s="24">
        <v>9</v>
      </c>
      <c r="H157" s="24">
        <v>21</v>
      </c>
      <c r="I157" s="24">
        <v>43</v>
      </c>
      <c r="J157" s="24">
        <v>0</v>
      </c>
      <c r="K157" s="24">
        <v>0</v>
      </c>
    </row>
    <row r="158" spans="2:11" x14ac:dyDescent="0.25">
      <c r="B158" s="24" t="s">
        <v>114</v>
      </c>
      <c r="C158" s="24" t="s">
        <v>253</v>
      </c>
      <c r="D158" s="24" t="s">
        <v>258</v>
      </c>
      <c r="E158" s="24">
        <v>30</v>
      </c>
      <c r="F158" s="24">
        <v>2140</v>
      </c>
      <c r="G158" s="24">
        <v>3</v>
      </c>
      <c r="H158" s="24">
        <v>14</v>
      </c>
      <c r="I158" s="24">
        <v>38</v>
      </c>
      <c r="J158" s="24">
        <v>3</v>
      </c>
      <c r="K158" s="24">
        <v>0</v>
      </c>
    </row>
    <row r="159" spans="2:11" x14ac:dyDescent="0.25">
      <c r="B159" s="24" t="s">
        <v>114</v>
      </c>
      <c r="C159" s="24" t="s">
        <v>253</v>
      </c>
      <c r="D159" s="24" t="s">
        <v>259</v>
      </c>
      <c r="E159" s="24">
        <v>17</v>
      </c>
      <c r="F159" s="24">
        <v>988</v>
      </c>
      <c r="G159" s="24">
        <v>3</v>
      </c>
      <c r="H159" s="24">
        <v>5</v>
      </c>
      <c r="I159" s="24">
        <v>17</v>
      </c>
      <c r="J159" s="24">
        <v>3</v>
      </c>
      <c r="K159" s="24">
        <v>0</v>
      </c>
    </row>
    <row r="160" spans="2:11" x14ac:dyDescent="0.25">
      <c r="B160" s="24" t="s">
        <v>114</v>
      </c>
      <c r="C160" s="24" t="s">
        <v>253</v>
      </c>
      <c r="D160" s="24" t="s">
        <v>260</v>
      </c>
      <c r="E160" s="24">
        <v>21</v>
      </c>
      <c r="F160" s="24">
        <v>1602</v>
      </c>
      <c r="G160" s="24">
        <v>2</v>
      </c>
      <c r="H160" s="24">
        <v>6</v>
      </c>
      <c r="I160" s="24">
        <v>22</v>
      </c>
      <c r="J160" s="24">
        <v>5</v>
      </c>
      <c r="K160" s="24">
        <v>0</v>
      </c>
    </row>
    <row r="161" spans="2:11" x14ac:dyDescent="0.25">
      <c r="B161" s="24" t="s">
        <v>114</v>
      </c>
      <c r="C161" s="24" t="s">
        <v>253</v>
      </c>
      <c r="D161" s="24" t="s">
        <v>261</v>
      </c>
      <c r="E161" s="24">
        <v>29</v>
      </c>
      <c r="F161" s="24">
        <v>2347</v>
      </c>
      <c r="G161" s="24">
        <v>2</v>
      </c>
      <c r="H161" s="24">
        <v>5</v>
      </c>
      <c r="I161" s="24">
        <v>14</v>
      </c>
      <c r="J161" s="24">
        <v>0</v>
      </c>
      <c r="K161" s="24">
        <v>0</v>
      </c>
    </row>
    <row r="162" spans="2:11" x14ac:dyDescent="0.25">
      <c r="B162" s="24" t="s">
        <v>114</v>
      </c>
      <c r="C162" s="24" t="s">
        <v>253</v>
      </c>
      <c r="D162" s="24" t="s">
        <v>262</v>
      </c>
      <c r="E162" s="24">
        <v>26</v>
      </c>
      <c r="F162" s="24">
        <v>2120</v>
      </c>
      <c r="G162" s="24">
        <v>2</v>
      </c>
      <c r="H162" s="24">
        <v>3</v>
      </c>
      <c r="I162" s="24">
        <v>14</v>
      </c>
      <c r="J162" s="24">
        <v>6</v>
      </c>
      <c r="K162" s="24">
        <v>1</v>
      </c>
    </row>
    <row r="163" spans="2:11" x14ac:dyDescent="0.25">
      <c r="B163" s="24" t="s">
        <v>114</v>
      </c>
      <c r="C163" s="24" t="s">
        <v>253</v>
      </c>
      <c r="D163" s="24" t="s">
        <v>263</v>
      </c>
      <c r="E163" s="24">
        <v>27</v>
      </c>
      <c r="F163" s="24">
        <v>2306</v>
      </c>
      <c r="G163" s="24">
        <v>1</v>
      </c>
      <c r="H163" s="24">
        <v>4</v>
      </c>
      <c r="I163" s="24">
        <v>33</v>
      </c>
      <c r="J163" s="24">
        <v>4</v>
      </c>
      <c r="K163" s="24">
        <v>0</v>
      </c>
    </row>
    <row r="164" spans="2:11" x14ac:dyDescent="0.25">
      <c r="B164" s="27" t="s">
        <v>114</v>
      </c>
      <c r="C164" s="27" t="s">
        <v>253</v>
      </c>
      <c r="D164" s="27" t="s">
        <v>264</v>
      </c>
      <c r="E164" s="27">
        <v>22</v>
      </c>
      <c r="F164" s="27">
        <v>1397</v>
      </c>
      <c r="G164" s="27">
        <v>1</v>
      </c>
      <c r="H164" s="27">
        <v>3</v>
      </c>
      <c r="I164" s="27">
        <v>11</v>
      </c>
      <c r="J164" s="27">
        <v>3</v>
      </c>
      <c r="K164" s="27">
        <v>0</v>
      </c>
    </row>
    <row r="165" spans="2:11" x14ac:dyDescent="0.25">
      <c r="B165" s="24" t="s">
        <v>114</v>
      </c>
      <c r="C165" s="24" t="s">
        <v>253</v>
      </c>
      <c r="D165" s="24" t="s">
        <v>265</v>
      </c>
      <c r="E165" s="24">
        <v>24</v>
      </c>
      <c r="F165" s="24">
        <v>1142</v>
      </c>
      <c r="G165" s="24">
        <v>1</v>
      </c>
      <c r="H165" s="24">
        <v>16</v>
      </c>
      <c r="I165" s="24">
        <v>42</v>
      </c>
      <c r="J165" s="24">
        <v>2</v>
      </c>
      <c r="K165" s="24">
        <v>0</v>
      </c>
    </row>
    <row r="166" spans="2:11" x14ac:dyDescent="0.25">
      <c r="B166" s="24" t="s">
        <v>114</v>
      </c>
      <c r="C166" s="24" t="s">
        <v>253</v>
      </c>
      <c r="D166" s="24" t="s">
        <v>266</v>
      </c>
      <c r="E166" s="24">
        <v>27</v>
      </c>
      <c r="F166" s="24">
        <v>2050</v>
      </c>
      <c r="G166" s="24">
        <v>1</v>
      </c>
      <c r="H166" s="24">
        <v>8</v>
      </c>
      <c r="I166" s="24">
        <v>30</v>
      </c>
      <c r="J166" s="24">
        <v>3</v>
      </c>
      <c r="K166" s="24">
        <v>0</v>
      </c>
    </row>
    <row r="167" spans="2:11" x14ac:dyDescent="0.25">
      <c r="B167" s="24" t="s">
        <v>114</v>
      </c>
      <c r="C167" s="24" t="s">
        <v>253</v>
      </c>
      <c r="D167" s="24" t="s">
        <v>267</v>
      </c>
      <c r="E167" s="24">
        <v>28</v>
      </c>
      <c r="F167" s="24">
        <v>1666</v>
      </c>
      <c r="G167" s="24">
        <v>1</v>
      </c>
      <c r="H167" s="24">
        <v>4</v>
      </c>
      <c r="I167" s="24">
        <v>40</v>
      </c>
      <c r="J167" s="24">
        <v>8</v>
      </c>
      <c r="K167" s="24">
        <v>1</v>
      </c>
    </row>
    <row r="168" spans="2:11" x14ac:dyDescent="0.25">
      <c r="B168" s="24" t="s">
        <v>114</v>
      </c>
      <c r="C168" s="24" t="s">
        <v>253</v>
      </c>
      <c r="D168" s="24" t="s">
        <v>268</v>
      </c>
      <c r="E168" s="24">
        <v>7</v>
      </c>
      <c r="F168" s="24">
        <v>110</v>
      </c>
      <c r="G168" s="24">
        <v>1</v>
      </c>
      <c r="H168" s="24">
        <v>3</v>
      </c>
      <c r="I168" s="24">
        <v>6</v>
      </c>
      <c r="J168" s="24">
        <v>0</v>
      </c>
      <c r="K168" s="24">
        <v>0</v>
      </c>
    </row>
    <row r="169" spans="2:11" x14ac:dyDescent="0.25">
      <c r="B169" s="24" t="s">
        <v>114</v>
      </c>
      <c r="C169" s="24" t="s">
        <v>253</v>
      </c>
      <c r="D169" s="24" t="s">
        <v>269</v>
      </c>
      <c r="E169" s="24">
        <v>24</v>
      </c>
      <c r="F169" s="24">
        <v>1714</v>
      </c>
      <c r="G169" s="24">
        <v>1</v>
      </c>
      <c r="H169" s="24">
        <v>3</v>
      </c>
      <c r="I169" s="24">
        <v>13</v>
      </c>
      <c r="J169" s="24">
        <v>6</v>
      </c>
      <c r="K169" s="24">
        <v>0</v>
      </c>
    </row>
    <row r="170" spans="2:11" x14ac:dyDescent="0.25">
      <c r="B170" s="24" t="s">
        <v>114</v>
      </c>
      <c r="C170" s="24" t="s">
        <v>253</v>
      </c>
      <c r="D170" s="24" t="s">
        <v>270</v>
      </c>
      <c r="E170" s="24">
        <v>1</v>
      </c>
      <c r="F170" s="24">
        <v>45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</row>
    <row r="171" spans="2:11" x14ac:dyDescent="0.25">
      <c r="B171" s="24" t="s">
        <v>114</v>
      </c>
      <c r="C171" s="24" t="s">
        <v>253</v>
      </c>
      <c r="D171" s="24" t="s">
        <v>271</v>
      </c>
      <c r="E171" s="24">
        <v>23</v>
      </c>
      <c r="F171" s="24">
        <v>1259</v>
      </c>
      <c r="G171" s="24">
        <v>0</v>
      </c>
      <c r="H171" s="24">
        <v>3</v>
      </c>
      <c r="I171" s="24">
        <v>20</v>
      </c>
      <c r="J171" s="24">
        <v>1</v>
      </c>
      <c r="K171" s="24">
        <v>1</v>
      </c>
    </row>
    <row r="172" spans="2:11" x14ac:dyDescent="0.25">
      <c r="B172" s="24" t="s">
        <v>114</v>
      </c>
      <c r="C172" s="24" t="s">
        <v>253</v>
      </c>
      <c r="D172" s="24" t="s">
        <v>272</v>
      </c>
      <c r="E172" s="24">
        <v>10</v>
      </c>
      <c r="F172" s="24">
        <v>598</v>
      </c>
      <c r="G172" s="24">
        <v>0</v>
      </c>
      <c r="H172" s="24">
        <v>1</v>
      </c>
      <c r="I172" s="24">
        <v>4</v>
      </c>
      <c r="J172" s="24">
        <v>1</v>
      </c>
      <c r="K172" s="24">
        <v>0</v>
      </c>
    </row>
    <row r="173" spans="2:11" x14ac:dyDescent="0.25">
      <c r="B173" s="24" t="s">
        <v>114</v>
      </c>
      <c r="C173" s="24" t="s">
        <v>253</v>
      </c>
      <c r="D173" s="24" t="s">
        <v>273</v>
      </c>
      <c r="E173" s="24">
        <v>8</v>
      </c>
      <c r="F173" s="24">
        <v>75</v>
      </c>
      <c r="G173" s="24">
        <v>0</v>
      </c>
      <c r="H173" s="24">
        <v>1</v>
      </c>
      <c r="I173" s="24">
        <v>3</v>
      </c>
      <c r="J173" s="24">
        <v>0</v>
      </c>
      <c r="K173" s="24">
        <v>0</v>
      </c>
    </row>
    <row r="174" spans="2:11" x14ac:dyDescent="0.25">
      <c r="B174" s="24" t="s">
        <v>114</v>
      </c>
      <c r="C174" s="24" t="s">
        <v>253</v>
      </c>
      <c r="D174" s="24" t="s">
        <v>274</v>
      </c>
      <c r="E174" s="24">
        <v>33</v>
      </c>
      <c r="F174" s="24">
        <v>2970</v>
      </c>
      <c r="G174" s="24">
        <v>0</v>
      </c>
      <c r="H174" s="24">
        <v>0</v>
      </c>
      <c r="I174" s="24">
        <v>0</v>
      </c>
      <c r="J174" s="24">
        <v>1</v>
      </c>
      <c r="K174" s="24">
        <v>0</v>
      </c>
    </row>
    <row r="175" spans="2:11" x14ac:dyDescent="0.25">
      <c r="B175" s="24" t="s">
        <v>114</v>
      </c>
      <c r="C175" s="24" t="s">
        <v>253</v>
      </c>
      <c r="D175" s="24" t="s">
        <v>275</v>
      </c>
      <c r="E175" s="24">
        <v>1</v>
      </c>
      <c r="F175" s="24">
        <v>90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</row>
    <row r="176" spans="2:11" x14ac:dyDescent="0.25">
      <c r="B176" s="24" t="s">
        <v>114</v>
      </c>
      <c r="C176" s="24" t="s">
        <v>253</v>
      </c>
      <c r="D176" s="24" t="s">
        <v>276</v>
      </c>
      <c r="E176" s="24">
        <v>3</v>
      </c>
      <c r="F176" s="24">
        <v>29</v>
      </c>
      <c r="G176" s="24">
        <v>0</v>
      </c>
      <c r="H176" s="24">
        <v>0</v>
      </c>
      <c r="I176" s="24">
        <v>0</v>
      </c>
      <c r="J176" s="24">
        <v>0</v>
      </c>
      <c r="K176" s="24">
        <v>0</v>
      </c>
    </row>
    <row r="177" spans="2:11" x14ac:dyDescent="0.25">
      <c r="B177" s="24" t="s">
        <v>114</v>
      </c>
      <c r="C177" s="24" t="s">
        <v>253</v>
      </c>
      <c r="D177" s="24" t="s">
        <v>277</v>
      </c>
      <c r="E177" s="24">
        <v>28</v>
      </c>
      <c r="F177" s="24">
        <v>2427</v>
      </c>
      <c r="G177" s="24">
        <v>0</v>
      </c>
      <c r="H177" s="24">
        <v>2</v>
      </c>
      <c r="I177" s="24">
        <v>8</v>
      </c>
      <c r="J177" s="24">
        <v>1</v>
      </c>
      <c r="K177" s="24">
        <v>0</v>
      </c>
    </row>
    <row r="178" spans="2:11" x14ac:dyDescent="0.25">
      <c r="B178" s="24" t="s">
        <v>114</v>
      </c>
      <c r="C178" s="24" t="s">
        <v>278</v>
      </c>
      <c r="D178" s="24" t="s">
        <v>279</v>
      </c>
      <c r="E178" s="24">
        <v>32</v>
      </c>
      <c r="F178" s="24">
        <v>2534</v>
      </c>
      <c r="G178" s="24">
        <v>13</v>
      </c>
      <c r="H178" s="24">
        <v>36</v>
      </c>
      <c r="I178" s="24">
        <v>96</v>
      </c>
      <c r="J178" s="24">
        <v>3</v>
      </c>
      <c r="K178" s="24">
        <v>0</v>
      </c>
    </row>
    <row r="179" spans="2:11" x14ac:dyDescent="0.25">
      <c r="B179" s="24" t="s">
        <v>114</v>
      </c>
      <c r="C179" s="24" t="s">
        <v>278</v>
      </c>
      <c r="D179" s="24" t="s">
        <v>280</v>
      </c>
      <c r="E179" s="24">
        <v>22</v>
      </c>
      <c r="F179" s="24">
        <v>1825</v>
      </c>
      <c r="G179" s="24">
        <v>12</v>
      </c>
      <c r="H179" s="24">
        <v>26</v>
      </c>
      <c r="I179" s="24">
        <v>52</v>
      </c>
      <c r="J179" s="24">
        <v>2</v>
      </c>
      <c r="K179" s="24">
        <v>0</v>
      </c>
    </row>
    <row r="180" spans="2:11" x14ac:dyDescent="0.25">
      <c r="B180" s="24" t="s">
        <v>114</v>
      </c>
      <c r="C180" s="24" t="s">
        <v>278</v>
      </c>
      <c r="D180" s="24" t="s">
        <v>281</v>
      </c>
      <c r="E180" s="24">
        <v>33</v>
      </c>
      <c r="F180" s="24">
        <v>2858</v>
      </c>
      <c r="G180" s="24">
        <v>5</v>
      </c>
      <c r="H180" s="24">
        <v>24</v>
      </c>
      <c r="I180" s="24">
        <v>76</v>
      </c>
      <c r="J180" s="24">
        <v>8</v>
      </c>
      <c r="K180" s="24">
        <v>0</v>
      </c>
    </row>
    <row r="181" spans="2:11" x14ac:dyDescent="0.25">
      <c r="B181" s="24" t="s">
        <v>114</v>
      </c>
      <c r="C181" s="24" t="s">
        <v>278</v>
      </c>
      <c r="D181" s="24" t="s">
        <v>282</v>
      </c>
      <c r="E181" s="24">
        <v>26</v>
      </c>
      <c r="F181" s="24">
        <v>566</v>
      </c>
      <c r="G181" s="24">
        <v>2</v>
      </c>
      <c r="H181" s="24">
        <v>7</v>
      </c>
      <c r="I181" s="24">
        <v>14</v>
      </c>
      <c r="J181" s="24">
        <v>3</v>
      </c>
      <c r="K181" s="24">
        <v>0</v>
      </c>
    </row>
    <row r="182" spans="2:11" x14ac:dyDescent="0.25">
      <c r="B182" s="24" t="s">
        <v>114</v>
      </c>
      <c r="C182" s="24" t="s">
        <v>278</v>
      </c>
      <c r="D182" s="24" t="s">
        <v>283</v>
      </c>
      <c r="E182" s="24">
        <v>16</v>
      </c>
      <c r="F182" s="24">
        <v>1108</v>
      </c>
      <c r="G182" s="24">
        <v>2</v>
      </c>
      <c r="H182" s="24">
        <v>4</v>
      </c>
      <c r="I182" s="24">
        <v>9</v>
      </c>
      <c r="J182" s="24">
        <v>2</v>
      </c>
      <c r="K182" s="24">
        <v>0</v>
      </c>
    </row>
    <row r="183" spans="2:11" x14ac:dyDescent="0.25">
      <c r="B183" s="24" t="s">
        <v>114</v>
      </c>
      <c r="C183" s="24" t="s">
        <v>278</v>
      </c>
      <c r="D183" s="24" t="s">
        <v>284</v>
      </c>
      <c r="E183" s="24">
        <v>28</v>
      </c>
      <c r="F183" s="24">
        <v>2050</v>
      </c>
      <c r="G183" s="24">
        <v>2</v>
      </c>
      <c r="H183" s="24">
        <v>9</v>
      </c>
      <c r="I183" s="24">
        <v>28</v>
      </c>
      <c r="J183" s="24">
        <v>2</v>
      </c>
      <c r="K183" s="24">
        <v>0</v>
      </c>
    </row>
    <row r="184" spans="2:11" x14ac:dyDescent="0.25">
      <c r="B184" s="24" t="s">
        <v>114</v>
      </c>
      <c r="C184" s="24" t="s">
        <v>278</v>
      </c>
      <c r="D184" s="24" t="s">
        <v>285</v>
      </c>
      <c r="E184" s="24">
        <v>33</v>
      </c>
      <c r="F184" s="24">
        <v>2960</v>
      </c>
      <c r="G184" s="24">
        <v>2</v>
      </c>
      <c r="H184" s="24">
        <v>7</v>
      </c>
      <c r="I184" s="24">
        <v>19</v>
      </c>
      <c r="J184" s="24">
        <v>5</v>
      </c>
      <c r="K184" s="24">
        <v>0</v>
      </c>
    </row>
    <row r="185" spans="2:11" x14ac:dyDescent="0.25">
      <c r="B185" s="24" t="s">
        <v>114</v>
      </c>
      <c r="C185" s="24" t="s">
        <v>278</v>
      </c>
      <c r="D185" s="24" t="s">
        <v>286</v>
      </c>
      <c r="E185" s="24">
        <v>20</v>
      </c>
      <c r="F185" s="24">
        <v>1159</v>
      </c>
      <c r="G185" s="24">
        <v>2</v>
      </c>
      <c r="H185" s="24">
        <v>11</v>
      </c>
      <c r="I185" s="24">
        <v>35</v>
      </c>
      <c r="J185" s="24">
        <v>1</v>
      </c>
      <c r="K185" s="24">
        <v>0</v>
      </c>
    </row>
    <row r="186" spans="2:11" x14ac:dyDescent="0.25">
      <c r="B186" s="24" t="s">
        <v>114</v>
      </c>
      <c r="C186" s="24" t="s">
        <v>278</v>
      </c>
      <c r="D186" s="24" t="s">
        <v>287</v>
      </c>
      <c r="E186" s="24">
        <v>6</v>
      </c>
      <c r="F186" s="24">
        <v>228</v>
      </c>
      <c r="G186" s="24">
        <v>1</v>
      </c>
      <c r="H186" s="24">
        <v>2</v>
      </c>
      <c r="I186" s="24">
        <v>2</v>
      </c>
      <c r="J186" s="24">
        <v>1</v>
      </c>
      <c r="K186" s="24">
        <v>0</v>
      </c>
    </row>
    <row r="187" spans="2:11" x14ac:dyDescent="0.25">
      <c r="B187" s="24" t="s">
        <v>114</v>
      </c>
      <c r="C187" s="24" t="s">
        <v>278</v>
      </c>
      <c r="D187" s="24" t="s">
        <v>288</v>
      </c>
      <c r="E187" s="24">
        <v>30</v>
      </c>
      <c r="F187" s="24">
        <v>2279</v>
      </c>
      <c r="G187" s="24">
        <v>1</v>
      </c>
      <c r="H187" s="24">
        <v>5</v>
      </c>
      <c r="I187" s="24">
        <v>9</v>
      </c>
      <c r="J187" s="24">
        <v>8</v>
      </c>
      <c r="K187" s="24">
        <v>0</v>
      </c>
    </row>
    <row r="188" spans="2:11" x14ac:dyDescent="0.25">
      <c r="B188" s="24" t="s">
        <v>114</v>
      </c>
      <c r="C188" s="24" t="s">
        <v>278</v>
      </c>
      <c r="D188" s="24" t="s">
        <v>289</v>
      </c>
      <c r="E188" s="24">
        <v>12</v>
      </c>
      <c r="F188" s="24">
        <v>598</v>
      </c>
      <c r="G188" s="24">
        <v>1</v>
      </c>
      <c r="H188" s="24">
        <v>4</v>
      </c>
      <c r="I188" s="24">
        <v>13</v>
      </c>
      <c r="J188" s="24">
        <v>0</v>
      </c>
      <c r="K188" s="24">
        <v>0</v>
      </c>
    </row>
    <row r="189" spans="2:11" x14ac:dyDescent="0.25">
      <c r="B189" s="24" t="s">
        <v>114</v>
      </c>
      <c r="C189" s="24" t="s">
        <v>278</v>
      </c>
      <c r="D189" s="24" t="s">
        <v>290</v>
      </c>
      <c r="E189" s="24">
        <v>1</v>
      </c>
      <c r="F189" s="24">
        <v>10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</row>
    <row r="190" spans="2:11" x14ac:dyDescent="0.25">
      <c r="B190" s="24" t="s">
        <v>114</v>
      </c>
      <c r="C190" s="24" t="s">
        <v>278</v>
      </c>
      <c r="D190" s="24" t="s">
        <v>291</v>
      </c>
      <c r="E190" s="24">
        <v>29</v>
      </c>
      <c r="F190" s="24">
        <v>2541</v>
      </c>
      <c r="G190" s="24">
        <v>0</v>
      </c>
      <c r="H190" s="24">
        <v>5</v>
      </c>
      <c r="I190" s="24">
        <v>27</v>
      </c>
      <c r="J190" s="24">
        <v>6</v>
      </c>
      <c r="K190" s="24">
        <v>0</v>
      </c>
    </row>
    <row r="191" spans="2:11" x14ac:dyDescent="0.25">
      <c r="B191" s="24" t="s">
        <v>114</v>
      </c>
      <c r="C191" s="24" t="s">
        <v>278</v>
      </c>
      <c r="D191" s="24" t="s">
        <v>292</v>
      </c>
      <c r="E191" s="24">
        <v>9</v>
      </c>
      <c r="F191" s="24">
        <v>697</v>
      </c>
      <c r="G191" s="24">
        <v>0</v>
      </c>
      <c r="H191" s="24">
        <v>1</v>
      </c>
      <c r="I191" s="24">
        <v>1</v>
      </c>
      <c r="J191" s="24">
        <v>3</v>
      </c>
      <c r="K191" s="24">
        <v>0</v>
      </c>
    </row>
    <row r="192" spans="2:11" x14ac:dyDescent="0.25">
      <c r="B192" s="24" t="s">
        <v>114</v>
      </c>
      <c r="C192" s="24" t="s">
        <v>278</v>
      </c>
      <c r="D192" s="24" t="s">
        <v>293</v>
      </c>
      <c r="E192" s="24">
        <v>27</v>
      </c>
      <c r="F192" s="24">
        <v>2385</v>
      </c>
      <c r="G192" s="24">
        <v>0</v>
      </c>
      <c r="H192" s="24">
        <v>2</v>
      </c>
      <c r="I192" s="24">
        <v>16</v>
      </c>
      <c r="J192" s="24">
        <v>4</v>
      </c>
      <c r="K192" s="24">
        <v>0</v>
      </c>
    </row>
    <row r="193" spans="2:11" x14ac:dyDescent="0.25">
      <c r="B193" s="24" t="s">
        <v>114</v>
      </c>
      <c r="C193" s="24" t="s">
        <v>278</v>
      </c>
      <c r="D193" s="24" t="s">
        <v>294</v>
      </c>
      <c r="E193" s="24">
        <v>24</v>
      </c>
      <c r="F193" s="24">
        <v>1299</v>
      </c>
      <c r="G193" s="24">
        <v>0</v>
      </c>
      <c r="H193" s="24">
        <v>4</v>
      </c>
      <c r="I193" s="24">
        <v>12</v>
      </c>
      <c r="J193" s="24">
        <v>1</v>
      </c>
      <c r="K193" s="24">
        <v>1</v>
      </c>
    </row>
    <row r="194" spans="2:11" x14ac:dyDescent="0.25">
      <c r="B194" s="24" t="s">
        <v>114</v>
      </c>
      <c r="C194" s="24" t="s">
        <v>278</v>
      </c>
      <c r="D194" s="24" t="s">
        <v>295</v>
      </c>
      <c r="E194" s="24">
        <v>30</v>
      </c>
      <c r="F194" s="24">
        <v>2655</v>
      </c>
      <c r="G194" s="24">
        <v>0</v>
      </c>
      <c r="H194" s="24">
        <v>4</v>
      </c>
      <c r="I194" s="24">
        <v>27</v>
      </c>
      <c r="J194" s="24">
        <v>3</v>
      </c>
      <c r="K194" s="24">
        <v>0</v>
      </c>
    </row>
    <row r="195" spans="2:11" x14ac:dyDescent="0.25">
      <c r="B195" s="24" t="s">
        <v>114</v>
      </c>
      <c r="C195" s="24" t="s">
        <v>278</v>
      </c>
      <c r="D195" s="24" t="s">
        <v>296</v>
      </c>
      <c r="E195" s="24">
        <v>32</v>
      </c>
      <c r="F195" s="24">
        <v>2880</v>
      </c>
      <c r="G195" s="24">
        <v>0</v>
      </c>
      <c r="H195" s="24">
        <v>0</v>
      </c>
      <c r="I195" s="24">
        <v>1</v>
      </c>
      <c r="J195" s="24">
        <v>2</v>
      </c>
      <c r="K195" s="24">
        <v>0</v>
      </c>
    </row>
    <row r="196" spans="2:11" x14ac:dyDescent="0.25">
      <c r="B196" s="24" t="s">
        <v>114</v>
      </c>
      <c r="C196" s="24" t="s">
        <v>278</v>
      </c>
      <c r="D196" s="24" t="s">
        <v>297</v>
      </c>
      <c r="E196" s="24">
        <v>1</v>
      </c>
      <c r="F196" s="24">
        <v>51</v>
      </c>
      <c r="G196" s="24">
        <v>0</v>
      </c>
      <c r="H196" s="24">
        <v>0</v>
      </c>
      <c r="I196" s="24">
        <v>1</v>
      </c>
      <c r="J196" s="24">
        <v>0</v>
      </c>
      <c r="K196" s="24">
        <v>0</v>
      </c>
    </row>
    <row r="197" spans="2:11" x14ac:dyDescent="0.25">
      <c r="B197" s="24" t="s">
        <v>114</v>
      </c>
      <c r="C197" s="24" t="s">
        <v>278</v>
      </c>
      <c r="D197" s="24" t="s">
        <v>298</v>
      </c>
      <c r="E197" s="24">
        <v>5</v>
      </c>
      <c r="F197" s="24">
        <v>73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</row>
    <row r="198" spans="2:11" x14ac:dyDescent="0.25">
      <c r="B198" s="24" t="s">
        <v>114</v>
      </c>
      <c r="C198" s="24" t="s">
        <v>278</v>
      </c>
      <c r="D198" s="24" t="s">
        <v>299</v>
      </c>
      <c r="E198" s="24">
        <v>3</v>
      </c>
      <c r="F198" s="24">
        <v>17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</row>
    <row r="199" spans="2:11" x14ac:dyDescent="0.25">
      <c r="B199" s="24" t="s">
        <v>114</v>
      </c>
      <c r="C199" s="24" t="s">
        <v>278</v>
      </c>
      <c r="D199" s="24" t="s">
        <v>300</v>
      </c>
      <c r="E199" s="24">
        <v>2</v>
      </c>
      <c r="F199" s="24">
        <v>180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</row>
    <row r="200" spans="2:11" x14ac:dyDescent="0.25">
      <c r="B200" s="24" t="s">
        <v>114</v>
      </c>
      <c r="C200" s="24" t="s">
        <v>278</v>
      </c>
      <c r="D200" s="24" t="s">
        <v>301</v>
      </c>
      <c r="E200" s="24">
        <v>16</v>
      </c>
      <c r="F200" s="24">
        <v>700</v>
      </c>
      <c r="G200" s="24">
        <v>0</v>
      </c>
      <c r="H200" s="24">
        <v>1</v>
      </c>
      <c r="I200" s="24">
        <v>3</v>
      </c>
      <c r="J200" s="24">
        <v>4</v>
      </c>
      <c r="K200" s="24">
        <v>1</v>
      </c>
    </row>
    <row r="201" spans="2:11" x14ac:dyDescent="0.25">
      <c r="B201" s="24" t="s">
        <v>114</v>
      </c>
      <c r="C201" s="24" t="s">
        <v>278</v>
      </c>
      <c r="D201" s="24" t="s">
        <v>302</v>
      </c>
      <c r="E201" s="24">
        <v>17</v>
      </c>
      <c r="F201" s="24">
        <v>1418</v>
      </c>
      <c r="G201" s="24">
        <v>0</v>
      </c>
      <c r="H201" s="24">
        <v>1</v>
      </c>
      <c r="I201" s="24">
        <v>5</v>
      </c>
      <c r="J201" s="24">
        <v>6</v>
      </c>
      <c r="K201" s="24">
        <v>0</v>
      </c>
    </row>
    <row r="202" spans="2:11" x14ac:dyDescent="0.25">
      <c r="B202" s="24" t="s">
        <v>114</v>
      </c>
      <c r="C202" s="24" t="s">
        <v>278</v>
      </c>
      <c r="D202" s="24" t="s">
        <v>303</v>
      </c>
      <c r="E202" s="24">
        <v>2</v>
      </c>
      <c r="F202" s="24">
        <v>44</v>
      </c>
      <c r="G202" s="24">
        <v>0</v>
      </c>
      <c r="H202" s="24">
        <v>0</v>
      </c>
      <c r="I202" s="24">
        <v>0</v>
      </c>
      <c r="J202" s="24">
        <v>1</v>
      </c>
      <c r="K202" s="24">
        <v>0</v>
      </c>
    </row>
    <row r="203" spans="2:11" x14ac:dyDescent="0.25">
      <c r="B203" s="24" t="s">
        <v>114</v>
      </c>
      <c r="C203" s="24" t="s">
        <v>278</v>
      </c>
      <c r="D203" s="24" t="s">
        <v>304</v>
      </c>
      <c r="E203" s="24">
        <v>25</v>
      </c>
      <c r="F203" s="24">
        <v>1469</v>
      </c>
      <c r="G203" s="24">
        <v>0</v>
      </c>
      <c r="H203" s="24">
        <v>5</v>
      </c>
      <c r="I203" s="24">
        <v>23</v>
      </c>
      <c r="J203" s="24">
        <v>1</v>
      </c>
      <c r="K203" s="24">
        <v>0</v>
      </c>
    </row>
    <row r="204" spans="2:11" x14ac:dyDescent="0.25">
      <c r="B204" s="24" t="s">
        <v>114</v>
      </c>
      <c r="C204" s="24" t="s">
        <v>278</v>
      </c>
      <c r="D204" s="24" t="s">
        <v>305</v>
      </c>
      <c r="E204" s="24">
        <v>2</v>
      </c>
      <c r="F204" s="24">
        <v>31</v>
      </c>
      <c r="G204" s="24">
        <v>0</v>
      </c>
      <c r="H204" s="24">
        <v>0</v>
      </c>
      <c r="I204" s="24">
        <v>1</v>
      </c>
      <c r="J204" s="24">
        <v>0</v>
      </c>
      <c r="K204" s="24">
        <v>0</v>
      </c>
    </row>
    <row r="205" spans="2:11" x14ac:dyDescent="0.25">
      <c r="B205" s="24" t="s">
        <v>114</v>
      </c>
      <c r="C205" s="24" t="s">
        <v>306</v>
      </c>
      <c r="D205" s="24" t="s">
        <v>307</v>
      </c>
      <c r="E205" s="24">
        <v>32</v>
      </c>
      <c r="F205" s="24">
        <v>2328</v>
      </c>
      <c r="G205" s="24">
        <v>11</v>
      </c>
      <c r="H205" s="24">
        <v>28</v>
      </c>
      <c r="I205" s="24">
        <v>54</v>
      </c>
      <c r="J205" s="24">
        <v>8</v>
      </c>
      <c r="K205" s="24">
        <v>0</v>
      </c>
    </row>
    <row r="206" spans="2:11" x14ac:dyDescent="0.25">
      <c r="B206" s="24" t="s">
        <v>114</v>
      </c>
      <c r="C206" s="24" t="s">
        <v>306</v>
      </c>
      <c r="D206" s="24" t="s">
        <v>308</v>
      </c>
      <c r="E206" s="24">
        <v>34</v>
      </c>
      <c r="F206" s="24">
        <v>3060</v>
      </c>
      <c r="G206" s="24">
        <v>7</v>
      </c>
      <c r="H206" s="24">
        <v>19</v>
      </c>
      <c r="I206" s="24">
        <v>45</v>
      </c>
      <c r="J206" s="24">
        <v>4</v>
      </c>
      <c r="K206" s="24">
        <v>0</v>
      </c>
    </row>
    <row r="207" spans="2:11" x14ac:dyDescent="0.25">
      <c r="B207" s="24" t="s">
        <v>114</v>
      </c>
      <c r="C207" s="24" t="s">
        <v>306</v>
      </c>
      <c r="D207" s="24" t="s">
        <v>309</v>
      </c>
      <c r="E207" s="24">
        <v>33</v>
      </c>
      <c r="F207" s="24">
        <v>2918</v>
      </c>
      <c r="G207" s="24">
        <v>6</v>
      </c>
      <c r="H207" s="24">
        <v>19</v>
      </c>
      <c r="I207" s="24">
        <v>37</v>
      </c>
      <c r="J207" s="24">
        <v>4</v>
      </c>
      <c r="K207" s="24">
        <v>0</v>
      </c>
    </row>
    <row r="208" spans="2:11" x14ac:dyDescent="0.25">
      <c r="B208" s="24" t="s">
        <v>114</v>
      </c>
      <c r="C208" s="24" t="s">
        <v>306</v>
      </c>
      <c r="D208" s="24" t="s">
        <v>310</v>
      </c>
      <c r="E208" s="24">
        <v>16</v>
      </c>
      <c r="F208" s="24">
        <v>1009</v>
      </c>
      <c r="G208" s="24">
        <v>4</v>
      </c>
      <c r="H208" s="24">
        <v>8</v>
      </c>
      <c r="I208" s="24">
        <v>15</v>
      </c>
      <c r="J208" s="24">
        <v>3</v>
      </c>
      <c r="K208" s="24">
        <v>1</v>
      </c>
    </row>
    <row r="209" spans="2:11" x14ac:dyDescent="0.25">
      <c r="B209" s="24" t="s">
        <v>114</v>
      </c>
      <c r="C209" s="24" t="s">
        <v>306</v>
      </c>
      <c r="D209" s="24" t="s">
        <v>311</v>
      </c>
      <c r="E209" s="24">
        <v>26</v>
      </c>
      <c r="F209" s="24">
        <v>1983</v>
      </c>
      <c r="G209" s="24">
        <v>4</v>
      </c>
      <c r="H209" s="24">
        <v>18</v>
      </c>
      <c r="I209" s="24">
        <v>46</v>
      </c>
      <c r="J209" s="24">
        <v>3</v>
      </c>
      <c r="K209" s="24">
        <v>0</v>
      </c>
    </row>
    <row r="210" spans="2:11" x14ac:dyDescent="0.25">
      <c r="B210" s="24" t="s">
        <v>114</v>
      </c>
      <c r="C210" s="24" t="s">
        <v>306</v>
      </c>
      <c r="D210" s="24" t="s">
        <v>312</v>
      </c>
      <c r="E210" s="24">
        <v>27</v>
      </c>
      <c r="F210" s="24">
        <v>1567</v>
      </c>
      <c r="G210" s="24">
        <v>4</v>
      </c>
      <c r="H210" s="24">
        <v>15</v>
      </c>
      <c r="I210" s="24">
        <v>56</v>
      </c>
      <c r="J210" s="24">
        <v>1</v>
      </c>
      <c r="K210" s="24">
        <v>0</v>
      </c>
    </row>
    <row r="211" spans="2:11" x14ac:dyDescent="0.25">
      <c r="B211" s="24" t="s">
        <v>114</v>
      </c>
      <c r="C211" s="24" t="s">
        <v>306</v>
      </c>
      <c r="D211" s="24" t="s">
        <v>313</v>
      </c>
      <c r="E211" s="24">
        <v>30</v>
      </c>
      <c r="F211" s="24">
        <v>1663</v>
      </c>
      <c r="G211" s="24">
        <v>3</v>
      </c>
      <c r="H211" s="24">
        <v>14</v>
      </c>
      <c r="I211" s="24">
        <v>29</v>
      </c>
      <c r="J211" s="24">
        <v>4</v>
      </c>
      <c r="K211" s="24">
        <v>0</v>
      </c>
    </row>
    <row r="212" spans="2:11" x14ac:dyDescent="0.25">
      <c r="B212" s="24" t="s">
        <v>114</v>
      </c>
      <c r="C212" s="24" t="s">
        <v>306</v>
      </c>
      <c r="D212" s="24" t="s">
        <v>314</v>
      </c>
      <c r="E212" s="24">
        <v>21</v>
      </c>
      <c r="F212" s="24">
        <v>913</v>
      </c>
      <c r="G212" s="24">
        <v>3</v>
      </c>
      <c r="H212" s="24">
        <v>9</v>
      </c>
      <c r="I212" s="24">
        <v>18</v>
      </c>
      <c r="J212" s="24">
        <v>4</v>
      </c>
      <c r="K212" s="24">
        <v>0</v>
      </c>
    </row>
    <row r="213" spans="2:11" x14ac:dyDescent="0.25">
      <c r="B213" s="24" t="s">
        <v>114</v>
      </c>
      <c r="C213" s="24" t="s">
        <v>306</v>
      </c>
      <c r="D213" s="24" t="s">
        <v>315</v>
      </c>
      <c r="E213" s="24">
        <v>31</v>
      </c>
      <c r="F213" s="24">
        <v>2050</v>
      </c>
      <c r="G213" s="24">
        <v>3</v>
      </c>
      <c r="H213" s="24">
        <v>10</v>
      </c>
      <c r="I213" s="24">
        <v>26</v>
      </c>
      <c r="J213" s="24">
        <v>3</v>
      </c>
      <c r="K213" s="24">
        <v>0</v>
      </c>
    </row>
    <row r="214" spans="2:11" x14ac:dyDescent="0.25">
      <c r="B214" s="24" t="s">
        <v>114</v>
      </c>
      <c r="C214" s="24" t="s">
        <v>306</v>
      </c>
      <c r="D214" s="24" t="s">
        <v>316</v>
      </c>
      <c r="E214" s="24">
        <v>28</v>
      </c>
      <c r="F214" s="24">
        <v>2364</v>
      </c>
      <c r="G214" s="24">
        <v>3</v>
      </c>
      <c r="H214" s="24">
        <v>9</v>
      </c>
      <c r="I214" s="24">
        <v>17</v>
      </c>
      <c r="J214" s="24">
        <v>4</v>
      </c>
      <c r="K214" s="24">
        <v>0</v>
      </c>
    </row>
    <row r="215" spans="2:11" x14ac:dyDescent="0.25">
      <c r="B215" s="24" t="s">
        <v>114</v>
      </c>
      <c r="C215" s="24" t="s">
        <v>306</v>
      </c>
      <c r="D215" s="24" t="s">
        <v>317</v>
      </c>
      <c r="E215" s="24">
        <v>7</v>
      </c>
      <c r="F215" s="24">
        <v>259</v>
      </c>
      <c r="G215" s="24">
        <v>2</v>
      </c>
      <c r="H215" s="24">
        <v>3</v>
      </c>
      <c r="I215" s="24">
        <v>6</v>
      </c>
      <c r="J215" s="24">
        <v>0</v>
      </c>
      <c r="K215" s="24">
        <v>0</v>
      </c>
    </row>
    <row r="216" spans="2:11" x14ac:dyDescent="0.25">
      <c r="B216" s="24" t="s">
        <v>114</v>
      </c>
      <c r="C216" s="24" t="s">
        <v>306</v>
      </c>
      <c r="D216" s="24" t="s">
        <v>318</v>
      </c>
      <c r="E216" s="24">
        <v>1</v>
      </c>
      <c r="F216" s="24">
        <v>1</v>
      </c>
      <c r="G216" s="24">
        <v>0</v>
      </c>
      <c r="H216" s="24">
        <v>0</v>
      </c>
      <c r="I216" s="24">
        <v>0</v>
      </c>
      <c r="J216" s="24">
        <v>1</v>
      </c>
      <c r="K216" s="24">
        <v>0</v>
      </c>
    </row>
    <row r="217" spans="2:11" x14ac:dyDescent="0.25">
      <c r="B217" s="24" t="s">
        <v>114</v>
      </c>
      <c r="C217" s="24" t="s">
        <v>306</v>
      </c>
      <c r="D217" s="24" t="s">
        <v>319</v>
      </c>
      <c r="E217" s="24">
        <v>34</v>
      </c>
      <c r="F217" s="24">
        <v>3015</v>
      </c>
      <c r="G217" s="24">
        <v>0</v>
      </c>
      <c r="H217" s="24">
        <v>0</v>
      </c>
      <c r="I217" s="24">
        <v>0</v>
      </c>
      <c r="J217" s="24">
        <v>1</v>
      </c>
      <c r="K217" s="24">
        <v>0</v>
      </c>
    </row>
    <row r="218" spans="2:11" x14ac:dyDescent="0.25">
      <c r="B218" s="24" t="s">
        <v>114</v>
      </c>
      <c r="C218" s="24" t="s">
        <v>306</v>
      </c>
      <c r="D218" s="24" t="s">
        <v>320</v>
      </c>
      <c r="E218" s="24">
        <v>1</v>
      </c>
      <c r="F218" s="24">
        <v>26</v>
      </c>
      <c r="G218" s="24">
        <v>0</v>
      </c>
      <c r="H218" s="24">
        <v>0</v>
      </c>
      <c r="I218" s="24">
        <v>0</v>
      </c>
      <c r="J218" s="24">
        <v>1</v>
      </c>
      <c r="K218" s="24">
        <v>0</v>
      </c>
    </row>
    <row r="219" spans="2:11" x14ac:dyDescent="0.25">
      <c r="B219" s="24" t="s">
        <v>114</v>
      </c>
      <c r="C219" s="24" t="s">
        <v>306</v>
      </c>
      <c r="D219" s="24" t="s">
        <v>321</v>
      </c>
      <c r="E219" s="24">
        <v>22</v>
      </c>
      <c r="F219" s="24">
        <v>1197</v>
      </c>
      <c r="G219" s="24">
        <v>0</v>
      </c>
      <c r="H219" s="24">
        <v>2</v>
      </c>
      <c r="I219" s="24">
        <v>11</v>
      </c>
      <c r="J219" s="24">
        <v>3</v>
      </c>
      <c r="K219" s="24">
        <v>0</v>
      </c>
    </row>
    <row r="220" spans="2:11" x14ac:dyDescent="0.25">
      <c r="B220" s="24" t="s">
        <v>114</v>
      </c>
      <c r="C220" s="24" t="s">
        <v>306</v>
      </c>
      <c r="D220" s="24" t="s">
        <v>322</v>
      </c>
      <c r="E220" s="24">
        <v>24</v>
      </c>
      <c r="F220" s="24">
        <v>1730</v>
      </c>
      <c r="G220" s="24">
        <v>0</v>
      </c>
      <c r="H220" s="24">
        <v>2</v>
      </c>
      <c r="I220" s="24">
        <v>8</v>
      </c>
      <c r="J220" s="24">
        <v>6</v>
      </c>
      <c r="K220" s="24">
        <v>0</v>
      </c>
    </row>
    <row r="221" spans="2:11" x14ac:dyDescent="0.25">
      <c r="B221" s="24" t="s">
        <v>114</v>
      </c>
      <c r="C221" s="24" t="s">
        <v>306</v>
      </c>
      <c r="D221" s="24" t="s">
        <v>323</v>
      </c>
      <c r="E221" s="24">
        <v>24</v>
      </c>
      <c r="F221" s="24">
        <v>1991</v>
      </c>
      <c r="G221" s="24">
        <v>0</v>
      </c>
      <c r="H221" s="24">
        <v>1</v>
      </c>
      <c r="I221" s="24">
        <v>6</v>
      </c>
      <c r="J221" s="24">
        <v>5</v>
      </c>
      <c r="K221" s="24">
        <v>1</v>
      </c>
    </row>
    <row r="222" spans="2:11" x14ac:dyDescent="0.25">
      <c r="B222" s="24" t="s">
        <v>114</v>
      </c>
      <c r="C222" s="24" t="s">
        <v>306</v>
      </c>
      <c r="D222" s="24" t="s">
        <v>324</v>
      </c>
      <c r="E222" s="24">
        <v>1</v>
      </c>
      <c r="F222" s="24">
        <v>45</v>
      </c>
      <c r="G222" s="24">
        <v>0</v>
      </c>
      <c r="H222" s="24">
        <v>0</v>
      </c>
      <c r="I222" s="24">
        <v>0</v>
      </c>
      <c r="J222" s="24">
        <v>0</v>
      </c>
      <c r="K222" s="24">
        <v>0</v>
      </c>
    </row>
    <row r="223" spans="2:11" x14ac:dyDescent="0.25">
      <c r="B223" s="24" t="s">
        <v>114</v>
      </c>
      <c r="C223" s="24" t="s">
        <v>306</v>
      </c>
      <c r="D223" s="24" t="s">
        <v>325</v>
      </c>
      <c r="E223" s="24">
        <v>29</v>
      </c>
      <c r="F223" s="24">
        <v>2320</v>
      </c>
      <c r="G223" s="24">
        <v>0</v>
      </c>
      <c r="H223" s="24">
        <v>3</v>
      </c>
      <c r="I223" s="24">
        <v>15</v>
      </c>
      <c r="J223" s="24">
        <v>2</v>
      </c>
      <c r="K223" s="24">
        <v>0</v>
      </c>
    </row>
    <row r="224" spans="2:11" x14ac:dyDescent="0.25">
      <c r="B224" s="24" t="s">
        <v>114</v>
      </c>
      <c r="C224" s="24" t="s">
        <v>306</v>
      </c>
      <c r="D224" s="24" t="s">
        <v>326</v>
      </c>
      <c r="E224" s="24">
        <v>1</v>
      </c>
      <c r="F224" s="24">
        <v>33</v>
      </c>
      <c r="G224" s="24">
        <v>0</v>
      </c>
      <c r="H224" s="24">
        <v>0</v>
      </c>
      <c r="I224" s="24">
        <v>0</v>
      </c>
      <c r="J224" s="24">
        <v>0</v>
      </c>
      <c r="K224" s="24">
        <v>0</v>
      </c>
    </row>
    <row r="225" spans="2:11" x14ac:dyDescent="0.25">
      <c r="B225" s="24" t="s">
        <v>114</v>
      </c>
      <c r="C225" s="24" t="s">
        <v>306</v>
      </c>
      <c r="D225" s="24" t="s">
        <v>327</v>
      </c>
      <c r="E225" s="24">
        <v>7</v>
      </c>
      <c r="F225" s="24">
        <v>69</v>
      </c>
      <c r="G225" s="24">
        <v>0</v>
      </c>
      <c r="H225" s="24">
        <v>0</v>
      </c>
      <c r="I225" s="24">
        <v>4</v>
      </c>
      <c r="J225" s="24">
        <v>0</v>
      </c>
      <c r="K225" s="24">
        <v>0</v>
      </c>
    </row>
    <row r="226" spans="2:11" x14ac:dyDescent="0.25">
      <c r="B226" s="24" t="s">
        <v>114</v>
      </c>
      <c r="C226" s="24" t="s">
        <v>306</v>
      </c>
      <c r="D226" s="24" t="s">
        <v>328</v>
      </c>
      <c r="E226" s="24">
        <v>15</v>
      </c>
      <c r="F226" s="24">
        <v>804</v>
      </c>
      <c r="G226" s="24">
        <v>0</v>
      </c>
      <c r="H226" s="24">
        <v>2</v>
      </c>
      <c r="I226" s="24">
        <v>8</v>
      </c>
      <c r="J226" s="24">
        <v>3</v>
      </c>
      <c r="K226" s="24">
        <v>0</v>
      </c>
    </row>
    <row r="227" spans="2:11" x14ac:dyDescent="0.25">
      <c r="B227" s="24" t="s">
        <v>114</v>
      </c>
      <c r="C227" s="24" t="s">
        <v>306</v>
      </c>
      <c r="D227" s="24" t="s">
        <v>329</v>
      </c>
      <c r="E227" s="24">
        <v>28</v>
      </c>
      <c r="F227" s="24">
        <v>2194</v>
      </c>
      <c r="G227" s="24">
        <v>0</v>
      </c>
      <c r="H227" s="24">
        <v>0</v>
      </c>
      <c r="I227" s="24">
        <v>0</v>
      </c>
      <c r="J227" s="24">
        <v>4</v>
      </c>
      <c r="K227" s="24">
        <v>0</v>
      </c>
    </row>
    <row r="228" spans="2:11" x14ac:dyDescent="0.25">
      <c r="B228" s="24" t="s">
        <v>114</v>
      </c>
      <c r="C228" s="24" t="s">
        <v>306</v>
      </c>
      <c r="D228" s="24" t="s">
        <v>330</v>
      </c>
      <c r="E228" s="24">
        <v>4</v>
      </c>
      <c r="F228" s="24">
        <v>31</v>
      </c>
      <c r="G228" s="24">
        <v>0</v>
      </c>
      <c r="H228" s="24">
        <v>2</v>
      </c>
      <c r="I228" s="24">
        <v>5</v>
      </c>
      <c r="J228" s="24">
        <v>0</v>
      </c>
      <c r="K228" s="24">
        <v>0</v>
      </c>
    </row>
    <row r="229" spans="2:11" x14ac:dyDescent="0.25">
      <c r="B229" s="24" t="s">
        <v>114</v>
      </c>
      <c r="C229" s="24" t="s">
        <v>331</v>
      </c>
      <c r="D229" s="24" t="s">
        <v>332</v>
      </c>
      <c r="E229" s="24">
        <v>27</v>
      </c>
      <c r="F229" s="24">
        <v>1906</v>
      </c>
      <c r="G229" s="24">
        <v>8</v>
      </c>
      <c r="H229" s="24">
        <v>21</v>
      </c>
      <c r="I229" s="24">
        <v>41</v>
      </c>
      <c r="J229" s="24">
        <v>2</v>
      </c>
      <c r="K229" s="24">
        <v>0</v>
      </c>
    </row>
    <row r="230" spans="2:11" x14ac:dyDescent="0.25">
      <c r="B230" s="24" t="s">
        <v>114</v>
      </c>
      <c r="C230" s="24" t="s">
        <v>331</v>
      </c>
      <c r="D230" s="24" t="s">
        <v>333</v>
      </c>
      <c r="E230" s="24">
        <v>25</v>
      </c>
      <c r="F230" s="24">
        <v>1652</v>
      </c>
      <c r="G230" s="24">
        <v>5</v>
      </c>
      <c r="H230" s="24">
        <v>13</v>
      </c>
      <c r="I230" s="24">
        <v>29</v>
      </c>
      <c r="J230" s="24">
        <v>2</v>
      </c>
      <c r="K230" s="24">
        <v>0</v>
      </c>
    </row>
    <row r="231" spans="2:11" x14ac:dyDescent="0.25">
      <c r="B231" s="24" t="s">
        <v>114</v>
      </c>
      <c r="C231" s="24" t="s">
        <v>331</v>
      </c>
      <c r="D231" s="24" t="s">
        <v>334</v>
      </c>
      <c r="E231" s="24">
        <v>14</v>
      </c>
      <c r="F231" s="24">
        <v>666</v>
      </c>
      <c r="G231" s="24">
        <v>4</v>
      </c>
      <c r="H231" s="24">
        <v>7</v>
      </c>
      <c r="I231" s="24">
        <v>14</v>
      </c>
      <c r="J231" s="24">
        <v>2</v>
      </c>
      <c r="K231" s="24">
        <v>0</v>
      </c>
    </row>
    <row r="232" spans="2:11" x14ac:dyDescent="0.25">
      <c r="B232" s="24" t="s">
        <v>114</v>
      </c>
      <c r="C232" s="24" t="s">
        <v>331</v>
      </c>
      <c r="D232" s="24" t="s">
        <v>335</v>
      </c>
      <c r="E232" s="24">
        <v>24</v>
      </c>
      <c r="F232" s="24">
        <v>1408</v>
      </c>
      <c r="G232" s="24">
        <v>4</v>
      </c>
      <c r="H232" s="24">
        <v>17</v>
      </c>
      <c r="I232" s="24">
        <v>40</v>
      </c>
      <c r="J232" s="24">
        <v>3</v>
      </c>
      <c r="K232" s="24">
        <v>0</v>
      </c>
    </row>
    <row r="233" spans="2:11" x14ac:dyDescent="0.25">
      <c r="B233" s="24" t="s">
        <v>114</v>
      </c>
      <c r="C233" s="24" t="s">
        <v>331</v>
      </c>
      <c r="D233" s="24" t="s">
        <v>336</v>
      </c>
      <c r="E233" s="24">
        <v>3</v>
      </c>
      <c r="F233" s="24">
        <v>234</v>
      </c>
      <c r="G233" s="24">
        <v>2</v>
      </c>
      <c r="H233" s="24">
        <v>3</v>
      </c>
      <c r="I233" s="24">
        <v>5</v>
      </c>
      <c r="J233" s="24">
        <v>1</v>
      </c>
      <c r="K233" s="24">
        <v>0</v>
      </c>
    </row>
    <row r="234" spans="2:11" x14ac:dyDescent="0.25">
      <c r="B234" s="24" t="s">
        <v>114</v>
      </c>
      <c r="C234" s="24" t="s">
        <v>331</v>
      </c>
      <c r="D234" s="24" t="s">
        <v>337</v>
      </c>
      <c r="E234" s="24">
        <v>27</v>
      </c>
      <c r="F234" s="24">
        <v>2416</v>
      </c>
      <c r="G234" s="24">
        <v>2</v>
      </c>
      <c r="H234" s="24">
        <v>4</v>
      </c>
      <c r="I234" s="24">
        <v>14</v>
      </c>
      <c r="J234" s="24">
        <v>5</v>
      </c>
      <c r="K234" s="24">
        <v>0</v>
      </c>
    </row>
    <row r="235" spans="2:11" x14ac:dyDescent="0.25">
      <c r="B235" s="24" t="s">
        <v>114</v>
      </c>
      <c r="C235" s="24" t="s">
        <v>331</v>
      </c>
      <c r="D235" s="24" t="s">
        <v>338</v>
      </c>
      <c r="E235" s="24">
        <v>17</v>
      </c>
      <c r="F235" s="24">
        <v>897</v>
      </c>
      <c r="G235" s="24">
        <v>2</v>
      </c>
      <c r="H235" s="24">
        <v>8</v>
      </c>
      <c r="I235" s="24">
        <v>22</v>
      </c>
      <c r="J235" s="24">
        <v>1</v>
      </c>
      <c r="K235" s="24">
        <v>0</v>
      </c>
    </row>
    <row r="236" spans="2:11" x14ac:dyDescent="0.25">
      <c r="B236" s="24" t="s">
        <v>114</v>
      </c>
      <c r="C236" s="24" t="s">
        <v>331</v>
      </c>
      <c r="D236" s="24" t="s">
        <v>339</v>
      </c>
      <c r="E236" s="24">
        <v>29</v>
      </c>
      <c r="F236" s="24">
        <v>2354</v>
      </c>
      <c r="G236" s="24">
        <v>2</v>
      </c>
      <c r="H236" s="24">
        <v>9</v>
      </c>
      <c r="I236" s="24">
        <v>43</v>
      </c>
      <c r="J236" s="24">
        <v>7</v>
      </c>
      <c r="K236" s="24">
        <v>0</v>
      </c>
    </row>
    <row r="237" spans="2:11" x14ac:dyDescent="0.25">
      <c r="B237" s="24" t="s">
        <v>114</v>
      </c>
      <c r="C237" s="24" t="s">
        <v>331</v>
      </c>
      <c r="D237" s="24" t="s">
        <v>340</v>
      </c>
      <c r="E237" s="24">
        <v>22</v>
      </c>
      <c r="F237" s="24">
        <v>958</v>
      </c>
      <c r="G237" s="24">
        <v>2</v>
      </c>
      <c r="H237" s="24">
        <v>5</v>
      </c>
      <c r="I237" s="24">
        <v>27</v>
      </c>
      <c r="J237" s="24">
        <v>4</v>
      </c>
      <c r="K237" s="24">
        <v>0</v>
      </c>
    </row>
    <row r="238" spans="2:11" x14ac:dyDescent="0.25">
      <c r="B238" s="24" t="s">
        <v>114</v>
      </c>
      <c r="C238" s="24" t="s">
        <v>331</v>
      </c>
      <c r="D238" s="24" t="s">
        <v>341</v>
      </c>
      <c r="E238" s="24">
        <v>25</v>
      </c>
      <c r="F238" s="24">
        <v>1702</v>
      </c>
      <c r="G238" s="24">
        <v>2</v>
      </c>
      <c r="H238" s="24">
        <v>13</v>
      </c>
      <c r="I238" s="24">
        <v>39</v>
      </c>
      <c r="J238" s="24">
        <v>3</v>
      </c>
      <c r="K238" s="24">
        <v>0</v>
      </c>
    </row>
    <row r="239" spans="2:11" x14ac:dyDescent="0.25">
      <c r="B239" s="24" t="s">
        <v>114</v>
      </c>
      <c r="C239" s="24" t="s">
        <v>331</v>
      </c>
      <c r="D239" s="24" t="s">
        <v>342</v>
      </c>
      <c r="E239" s="24">
        <v>25</v>
      </c>
      <c r="F239" s="24">
        <v>2176</v>
      </c>
      <c r="G239" s="24">
        <v>1</v>
      </c>
      <c r="H239" s="24">
        <v>5</v>
      </c>
      <c r="I239" s="24">
        <v>12</v>
      </c>
      <c r="J239" s="24">
        <v>8</v>
      </c>
      <c r="K239" s="24">
        <v>0</v>
      </c>
    </row>
    <row r="240" spans="2:11" x14ac:dyDescent="0.25">
      <c r="B240" s="24" t="s">
        <v>114</v>
      </c>
      <c r="C240" s="24" t="s">
        <v>331</v>
      </c>
      <c r="D240" s="24" t="s">
        <v>343</v>
      </c>
      <c r="E240" s="24">
        <v>29</v>
      </c>
      <c r="F240" s="24">
        <v>2503</v>
      </c>
      <c r="G240" s="24">
        <v>1</v>
      </c>
      <c r="H240" s="24">
        <v>5</v>
      </c>
      <c r="I240" s="24">
        <v>31</v>
      </c>
      <c r="J240" s="24">
        <v>0</v>
      </c>
      <c r="K240" s="24">
        <v>0</v>
      </c>
    </row>
    <row r="241" spans="2:11" x14ac:dyDescent="0.25">
      <c r="B241" s="24" t="s">
        <v>114</v>
      </c>
      <c r="C241" s="24" t="s">
        <v>331</v>
      </c>
      <c r="D241" s="24" t="s">
        <v>344</v>
      </c>
      <c r="E241" s="24">
        <v>11</v>
      </c>
      <c r="F241" s="24">
        <v>806</v>
      </c>
      <c r="G241" s="24">
        <v>1</v>
      </c>
      <c r="H241" s="24">
        <v>4</v>
      </c>
      <c r="I241" s="24">
        <v>9</v>
      </c>
      <c r="J241" s="24">
        <v>1</v>
      </c>
      <c r="K241" s="24">
        <v>0</v>
      </c>
    </row>
    <row r="242" spans="2:11" x14ac:dyDescent="0.25">
      <c r="B242" s="24" t="s">
        <v>114</v>
      </c>
      <c r="C242" s="24" t="s">
        <v>331</v>
      </c>
      <c r="D242" s="24" t="s">
        <v>345</v>
      </c>
      <c r="E242" s="24">
        <v>30</v>
      </c>
      <c r="F242" s="24">
        <v>2590</v>
      </c>
      <c r="G242" s="24">
        <v>1</v>
      </c>
      <c r="H242" s="24">
        <v>11</v>
      </c>
      <c r="I242" s="24">
        <v>26</v>
      </c>
      <c r="J242" s="24">
        <v>4</v>
      </c>
      <c r="K242" s="24">
        <v>0</v>
      </c>
    </row>
    <row r="243" spans="2:11" x14ac:dyDescent="0.25">
      <c r="B243" s="24" t="s">
        <v>114</v>
      </c>
      <c r="C243" s="24" t="s">
        <v>331</v>
      </c>
      <c r="D243" s="24" t="s">
        <v>346</v>
      </c>
      <c r="E243" s="24">
        <v>15</v>
      </c>
      <c r="F243" s="24">
        <v>1288</v>
      </c>
      <c r="G243" s="24">
        <v>1</v>
      </c>
      <c r="H243" s="24">
        <v>5</v>
      </c>
      <c r="I243" s="24">
        <v>15</v>
      </c>
      <c r="J243" s="24">
        <v>2</v>
      </c>
      <c r="K243" s="24">
        <v>0</v>
      </c>
    </row>
    <row r="244" spans="2:11" x14ac:dyDescent="0.25">
      <c r="B244" s="24" t="s">
        <v>114</v>
      </c>
      <c r="C244" s="24" t="s">
        <v>331</v>
      </c>
      <c r="D244" s="24" t="s">
        <v>347</v>
      </c>
      <c r="E244" s="24">
        <v>14</v>
      </c>
      <c r="F244" s="24">
        <v>1260</v>
      </c>
      <c r="G244" s="24">
        <v>0</v>
      </c>
      <c r="H244" s="24">
        <v>0</v>
      </c>
      <c r="I244" s="24">
        <v>0</v>
      </c>
      <c r="J244" s="24">
        <v>0</v>
      </c>
      <c r="K244" s="24">
        <v>0</v>
      </c>
    </row>
    <row r="245" spans="2:11" x14ac:dyDescent="0.25">
      <c r="B245" s="24" t="s">
        <v>114</v>
      </c>
      <c r="C245" s="24" t="s">
        <v>331</v>
      </c>
      <c r="D245" s="24" t="s">
        <v>348</v>
      </c>
      <c r="E245" s="24">
        <v>14</v>
      </c>
      <c r="F245" s="24">
        <v>1174</v>
      </c>
      <c r="G245" s="24">
        <v>0</v>
      </c>
      <c r="H245" s="24">
        <v>1</v>
      </c>
      <c r="I245" s="24">
        <v>2</v>
      </c>
      <c r="J245" s="24">
        <v>4</v>
      </c>
      <c r="K245" s="24">
        <v>1</v>
      </c>
    </row>
    <row r="246" spans="2:11" x14ac:dyDescent="0.25">
      <c r="B246" s="24" t="s">
        <v>114</v>
      </c>
      <c r="C246" s="24" t="s">
        <v>331</v>
      </c>
      <c r="D246" s="24" t="s">
        <v>349</v>
      </c>
      <c r="E246" s="24">
        <v>11</v>
      </c>
      <c r="F246" s="24">
        <v>742</v>
      </c>
      <c r="G246" s="24">
        <v>0</v>
      </c>
      <c r="H246" s="24">
        <v>0</v>
      </c>
      <c r="I246" s="24">
        <v>1</v>
      </c>
      <c r="J246" s="24">
        <v>2</v>
      </c>
      <c r="K246" s="24">
        <v>0</v>
      </c>
    </row>
    <row r="247" spans="2:11" x14ac:dyDescent="0.25">
      <c r="B247" s="24" t="s">
        <v>114</v>
      </c>
      <c r="C247" s="24" t="s">
        <v>331</v>
      </c>
      <c r="D247" s="24" t="s">
        <v>350</v>
      </c>
      <c r="E247" s="24">
        <v>29</v>
      </c>
      <c r="F247" s="24">
        <v>2284</v>
      </c>
      <c r="G247" s="24">
        <v>0</v>
      </c>
      <c r="H247" s="24">
        <v>2</v>
      </c>
      <c r="I247" s="24">
        <v>10</v>
      </c>
      <c r="J247" s="24">
        <v>2</v>
      </c>
      <c r="K247" s="24">
        <v>2</v>
      </c>
    </row>
    <row r="248" spans="2:11" x14ac:dyDescent="0.25">
      <c r="B248" s="24" t="s">
        <v>114</v>
      </c>
      <c r="C248" s="24" t="s">
        <v>331</v>
      </c>
      <c r="D248" s="24" t="s">
        <v>351</v>
      </c>
      <c r="E248" s="24">
        <v>10</v>
      </c>
      <c r="F248" s="24">
        <v>331</v>
      </c>
      <c r="G248" s="24">
        <v>0</v>
      </c>
      <c r="H248" s="24">
        <v>2</v>
      </c>
      <c r="I248" s="24">
        <v>7</v>
      </c>
      <c r="J248" s="24">
        <v>1</v>
      </c>
      <c r="K248" s="24">
        <v>0</v>
      </c>
    </row>
    <row r="249" spans="2:11" x14ac:dyDescent="0.25">
      <c r="B249" s="24" t="s">
        <v>114</v>
      </c>
      <c r="C249" s="24" t="s">
        <v>331</v>
      </c>
      <c r="D249" s="24" t="s">
        <v>352</v>
      </c>
      <c r="E249" s="24">
        <v>2</v>
      </c>
      <c r="F249" s="24">
        <v>34</v>
      </c>
      <c r="G249" s="24">
        <v>0</v>
      </c>
      <c r="H249" s="24">
        <v>0</v>
      </c>
      <c r="I249" s="24">
        <v>1</v>
      </c>
      <c r="J249" s="24">
        <v>1</v>
      </c>
      <c r="K249" s="24">
        <v>0</v>
      </c>
    </row>
    <row r="250" spans="2:11" x14ac:dyDescent="0.25">
      <c r="B250" s="24" t="s">
        <v>114</v>
      </c>
      <c r="C250" s="24" t="s">
        <v>331</v>
      </c>
      <c r="D250" s="24" t="s">
        <v>353</v>
      </c>
      <c r="E250" s="24">
        <v>8</v>
      </c>
      <c r="F250" s="24">
        <v>227</v>
      </c>
      <c r="G250" s="24">
        <v>0</v>
      </c>
      <c r="H250" s="24">
        <v>1</v>
      </c>
      <c r="I250" s="24">
        <v>2</v>
      </c>
      <c r="J250" s="24">
        <v>0</v>
      </c>
      <c r="K250" s="24">
        <v>0</v>
      </c>
    </row>
    <row r="251" spans="2:11" x14ac:dyDescent="0.25">
      <c r="B251" s="24" t="s">
        <v>114</v>
      </c>
      <c r="C251" s="24" t="s">
        <v>331</v>
      </c>
      <c r="D251" s="24" t="s">
        <v>354</v>
      </c>
      <c r="E251" s="24">
        <v>5</v>
      </c>
      <c r="F251" s="24">
        <v>450</v>
      </c>
      <c r="G251" s="24">
        <v>0</v>
      </c>
      <c r="H251" s="24">
        <v>0</v>
      </c>
      <c r="I251" s="24">
        <v>0</v>
      </c>
      <c r="J251" s="24">
        <v>0</v>
      </c>
      <c r="K251" s="24">
        <v>0</v>
      </c>
    </row>
    <row r="252" spans="2:11" x14ac:dyDescent="0.25">
      <c r="B252" s="24" t="s">
        <v>114</v>
      </c>
      <c r="C252" s="24" t="s">
        <v>331</v>
      </c>
      <c r="D252" s="24" t="s">
        <v>355</v>
      </c>
      <c r="E252" s="24">
        <v>8</v>
      </c>
      <c r="F252" s="24">
        <v>250</v>
      </c>
      <c r="G252" s="24">
        <v>0</v>
      </c>
      <c r="H252" s="24">
        <v>1</v>
      </c>
      <c r="I252" s="24">
        <v>2</v>
      </c>
      <c r="J252" s="24">
        <v>0</v>
      </c>
      <c r="K252" s="24">
        <v>0</v>
      </c>
    </row>
    <row r="253" spans="2:11" x14ac:dyDescent="0.25">
      <c r="B253" s="24" t="s">
        <v>114</v>
      </c>
      <c r="C253" s="24" t="s">
        <v>331</v>
      </c>
      <c r="D253" s="24" t="s">
        <v>356</v>
      </c>
      <c r="E253" s="24">
        <v>25</v>
      </c>
      <c r="F253" s="24">
        <v>1753</v>
      </c>
      <c r="G253" s="24">
        <v>0</v>
      </c>
      <c r="H253" s="24">
        <v>10</v>
      </c>
      <c r="I253" s="24">
        <v>27</v>
      </c>
      <c r="J253" s="24">
        <v>3</v>
      </c>
      <c r="K253" s="24">
        <v>0</v>
      </c>
    </row>
    <row r="254" spans="2:11" x14ac:dyDescent="0.25">
      <c r="B254" s="24" t="s">
        <v>114</v>
      </c>
      <c r="C254" s="24" t="s">
        <v>331</v>
      </c>
      <c r="D254" s="24" t="s">
        <v>357</v>
      </c>
      <c r="E254" s="24">
        <v>11</v>
      </c>
      <c r="F254" s="24">
        <v>200</v>
      </c>
      <c r="G254" s="24">
        <v>0</v>
      </c>
      <c r="H254" s="24">
        <v>2</v>
      </c>
      <c r="I254" s="24">
        <v>7</v>
      </c>
      <c r="J254" s="24">
        <v>0</v>
      </c>
      <c r="K254" s="24">
        <v>0</v>
      </c>
    </row>
    <row r="255" spans="2:11" x14ac:dyDescent="0.25">
      <c r="B255" s="24" t="s">
        <v>114</v>
      </c>
      <c r="C255" s="24" t="s">
        <v>331</v>
      </c>
      <c r="D255" s="24" t="s">
        <v>358</v>
      </c>
      <c r="E255" s="24">
        <v>15</v>
      </c>
      <c r="F255" s="24">
        <v>1350</v>
      </c>
      <c r="G255" s="24">
        <v>0</v>
      </c>
      <c r="H255" s="24">
        <v>0</v>
      </c>
      <c r="I255" s="24">
        <v>0</v>
      </c>
      <c r="J255" s="24">
        <v>1</v>
      </c>
      <c r="K255" s="24">
        <v>0</v>
      </c>
    </row>
    <row r="256" spans="2:11" x14ac:dyDescent="0.25">
      <c r="B256" s="24" t="s">
        <v>114</v>
      </c>
      <c r="C256" s="24" t="s">
        <v>359</v>
      </c>
      <c r="D256" s="24" t="s">
        <v>360</v>
      </c>
      <c r="E256" s="24">
        <v>30</v>
      </c>
      <c r="F256" s="24">
        <v>2248</v>
      </c>
      <c r="G256" s="24">
        <v>9</v>
      </c>
      <c r="H256" s="24">
        <v>20</v>
      </c>
      <c r="I256" s="24">
        <v>58</v>
      </c>
      <c r="J256" s="24">
        <v>4</v>
      </c>
      <c r="K256" s="24">
        <v>0</v>
      </c>
    </row>
    <row r="257" spans="2:11" x14ac:dyDescent="0.25">
      <c r="B257" s="24" t="s">
        <v>114</v>
      </c>
      <c r="C257" s="24" t="s">
        <v>359</v>
      </c>
      <c r="D257" s="24" t="s">
        <v>361</v>
      </c>
      <c r="E257" s="24">
        <v>28</v>
      </c>
      <c r="F257" s="24">
        <v>2326</v>
      </c>
      <c r="G257" s="24">
        <v>9</v>
      </c>
      <c r="H257" s="24">
        <v>21</v>
      </c>
      <c r="I257" s="24">
        <v>58</v>
      </c>
      <c r="J257" s="24">
        <v>3</v>
      </c>
      <c r="K257" s="24">
        <v>0</v>
      </c>
    </row>
    <row r="258" spans="2:11" x14ac:dyDescent="0.25">
      <c r="B258" s="24" t="s">
        <v>114</v>
      </c>
      <c r="C258" s="24" t="s">
        <v>359</v>
      </c>
      <c r="D258" s="24" t="s">
        <v>362</v>
      </c>
      <c r="E258" s="24">
        <v>31</v>
      </c>
      <c r="F258" s="24">
        <v>1967</v>
      </c>
      <c r="G258" s="24">
        <v>6</v>
      </c>
      <c r="H258" s="24">
        <v>22</v>
      </c>
      <c r="I258" s="24">
        <v>61</v>
      </c>
      <c r="J258" s="24">
        <v>2</v>
      </c>
      <c r="K258" s="24">
        <v>0</v>
      </c>
    </row>
    <row r="259" spans="2:11" x14ac:dyDescent="0.25">
      <c r="B259" s="24" t="s">
        <v>114</v>
      </c>
      <c r="C259" s="24" t="s">
        <v>359</v>
      </c>
      <c r="D259" s="24" t="s">
        <v>363</v>
      </c>
      <c r="E259" s="24">
        <v>31</v>
      </c>
      <c r="F259" s="24">
        <v>2238</v>
      </c>
      <c r="G259" s="24">
        <v>5</v>
      </c>
      <c r="H259" s="24">
        <v>16</v>
      </c>
      <c r="I259" s="24">
        <v>52</v>
      </c>
      <c r="J259" s="24">
        <v>3</v>
      </c>
      <c r="K259" s="24">
        <v>0</v>
      </c>
    </row>
    <row r="260" spans="2:11" x14ac:dyDescent="0.25">
      <c r="B260" s="24" t="s">
        <v>114</v>
      </c>
      <c r="C260" s="24" t="s">
        <v>359</v>
      </c>
      <c r="D260" s="24" t="s">
        <v>364</v>
      </c>
      <c r="E260" s="24">
        <v>26</v>
      </c>
      <c r="F260" s="24">
        <v>1525</v>
      </c>
      <c r="G260" s="24">
        <v>4</v>
      </c>
      <c r="H260" s="24">
        <v>12</v>
      </c>
      <c r="I260" s="24">
        <v>35</v>
      </c>
      <c r="J260" s="24">
        <v>3</v>
      </c>
      <c r="K260" s="24">
        <v>0</v>
      </c>
    </row>
    <row r="261" spans="2:11" x14ac:dyDescent="0.25">
      <c r="B261" s="24" t="s">
        <v>114</v>
      </c>
      <c r="C261" s="24" t="s">
        <v>359</v>
      </c>
      <c r="D261" s="24" t="s">
        <v>365</v>
      </c>
      <c r="E261" s="24">
        <v>29</v>
      </c>
      <c r="F261" s="24">
        <v>2406</v>
      </c>
      <c r="G261" s="24">
        <v>3</v>
      </c>
      <c r="H261" s="24">
        <v>7</v>
      </c>
      <c r="I261" s="24">
        <v>22</v>
      </c>
      <c r="J261" s="24">
        <v>6</v>
      </c>
      <c r="K261" s="24">
        <v>1</v>
      </c>
    </row>
    <row r="262" spans="2:11" x14ac:dyDescent="0.25">
      <c r="B262" s="24" t="s">
        <v>114</v>
      </c>
      <c r="C262" s="24" t="s">
        <v>359</v>
      </c>
      <c r="D262" s="24" t="s">
        <v>259</v>
      </c>
      <c r="E262" s="24">
        <v>17</v>
      </c>
      <c r="F262" s="24">
        <v>988</v>
      </c>
      <c r="G262" s="24">
        <v>3</v>
      </c>
      <c r="H262" s="24">
        <v>5</v>
      </c>
      <c r="I262" s="24">
        <v>17</v>
      </c>
      <c r="J262" s="24">
        <v>3</v>
      </c>
      <c r="K262" s="24">
        <v>0</v>
      </c>
    </row>
    <row r="263" spans="2:11" x14ac:dyDescent="0.25">
      <c r="B263" s="24" t="s">
        <v>114</v>
      </c>
      <c r="C263" s="24" t="s">
        <v>359</v>
      </c>
      <c r="D263" s="24" t="s">
        <v>366</v>
      </c>
      <c r="E263" s="24">
        <v>29</v>
      </c>
      <c r="F263" s="24">
        <v>2454</v>
      </c>
      <c r="G263" s="24">
        <v>2</v>
      </c>
      <c r="H263" s="24">
        <v>12</v>
      </c>
      <c r="I263" s="24">
        <v>35</v>
      </c>
      <c r="J263" s="24">
        <v>8</v>
      </c>
      <c r="K263" s="24">
        <v>1</v>
      </c>
    </row>
    <row r="264" spans="2:11" x14ac:dyDescent="0.25">
      <c r="B264" s="24" t="s">
        <v>114</v>
      </c>
      <c r="C264" s="24" t="s">
        <v>359</v>
      </c>
      <c r="D264" s="24" t="s">
        <v>367</v>
      </c>
      <c r="E264" s="24">
        <v>31</v>
      </c>
      <c r="F264" s="24">
        <v>2617</v>
      </c>
      <c r="G264" s="24">
        <v>2</v>
      </c>
      <c r="H264" s="24">
        <v>4</v>
      </c>
      <c r="I264" s="24">
        <v>6</v>
      </c>
      <c r="J264" s="24">
        <v>5</v>
      </c>
      <c r="K264" s="24">
        <v>0</v>
      </c>
    </row>
    <row r="265" spans="2:11" x14ac:dyDescent="0.25">
      <c r="B265" s="24" t="s">
        <v>114</v>
      </c>
      <c r="C265" s="24" t="s">
        <v>359</v>
      </c>
      <c r="D265" s="24" t="s">
        <v>368</v>
      </c>
      <c r="E265" s="24">
        <v>9</v>
      </c>
      <c r="F265" s="24">
        <v>522</v>
      </c>
      <c r="G265" s="24">
        <v>1</v>
      </c>
      <c r="H265" s="24">
        <v>1</v>
      </c>
      <c r="I265" s="24">
        <v>1</v>
      </c>
      <c r="J265" s="24">
        <v>0</v>
      </c>
      <c r="K265" s="24">
        <v>0</v>
      </c>
    </row>
    <row r="266" spans="2:11" x14ac:dyDescent="0.25">
      <c r="B266" s="24" t="s">
        <v>114</v>
      </c>
      <c r="C266" s="24" t="s">
        <v>359</v>
      </c>
      <c r="D266" s="24" t="s">
        <v>369</v>
      </c>
      <c r="E266" s="24">
        <v>17</v>
      </c>
      <c r="F266" s="24">
        <v>1225</v>
      </c>
      <c r="G266" s="24">
        <v>1</v>
      </c>
      <c r="H266" s="24">
        <v>3</v>
      </c>
      <c r="I266" s="24">
        <v>11</v>
      </c>
      <c r="J266" s="24">
        <v>1</v>
      </c>
      <c r="K266" s="24">
        <v>0</v>
      </c>
    </row>
    <row r="267" spans="2:11" x14ac:dyDescent="0.25">
      <c r="B267" s="24" t="s">
        <v>114</v>
      </c>
      <c r="C267" s="24" t="s">
        <v>359</v>
      </c>
      <c r="D267" s="24" t="s">
        <v>370</v>
      </c>
      <c r="E267" s="24">
        <v>24</v>
      </c>
      <c r="F267" s="24">
        <v>2103</v>
      </c>
      <c r="G267" s="24">
        <v>1</v>
      </c>
      <c r="H267" s="24">
        <v>1</v>
      </c>
      <c r="I267" s="24">
        <v>6</v>
      </c>
      <c r="J267" s="24">
        <v>2</v>
      </c>
      <c r="K267" s="24">
        <v>0</v>
      </c>
    </row>
    <row r="268" spans="2:11" x14ac:dyDescent="0.25">
      <c r="B268" s="24" t="s">
        <v>114</v>
      </c>
      <c r="C268" s="24" t="s">
        <v>359</v>
      </c>
      <c r="D268" s="24" t="s">
        <v>371</v>
      </c>
      <c r="E268" s="24">
        <v>19</v>
      </c>
      <c r="F268" s="24">
        <v>1558</v>
      </c>
      <c r="G268" s="24">
        <v>1</v>
      </c>
      <c r="H268" s="24">
        <v>1</v>
      </c>
      <c r="I268" s="24">
        <v>4</v>
      </c>
      <c r="J268" s="24">
        <v>1</v>
      </c>
      <c r="K268" s="24">
        <v>1</v>
      </c>
    </row>
    <row r="269" spans="2:11" x14ac:dyDescent="0.25">
      <c r="B269" s="24" t="s">
        <v>114</v>
      </c>
      <c r="C269" s="24" t="s">
        <v>359</v>
      </c>
      <c r="D269" s="24" t="s">
        <v>372</v>
      </c>
      <c r="E269" s="24">
        <v>13</v>
      </c>
      <c r="F269" s="24">
        <v>591</v>
      </c>
      <c r="G269" s="24">
        <v>0</v>
      </c>
      <c r="H269" s="24">
        <v>2</v>
      </c>
      <c r="I269" s="24">
        <v>7</v>
      </c>
      <c r="J269" s="24">
        <v>2</v>
      </c>
      <c r="K269" s="24">
        <v>0</v>
      </c>
    </row>
    <row r="270" spans="2:11" x14ac:dyDescent="0.25">
      <c r="B270" s="24" t="s">
        <v>114</v>
      </c>
      <c r="C270" s="24" t="s">
        <v>359</v>
      </c>
      <c r="D270" s="24" t="s">
        <v>373</v>
      </c>
      <c r="E270" s="24">
        <v>9</v>
      </c>
      <c r="F270" s="24">
        <v>729</v>
      </c>
      <c r="G270" s="24">
        <v>0</v>
      </c>
      <c r="H270" s="24">
        <v>0</v>
      </c>
      <c r="I270" s="24">
        <v>1</v>
      </c>
      <c r="J270" s="24">
        <v>1</v>
      </c>
      <c r="K270" s="24">
        <v>0</v>
      </c>
    </row>
    <row r="271" spans="2:11" x14ac:dyDescent="0.25">
      <c r="B271" s="24" t="s">
        <v>114</v>
      </c>
      <c r="C271" s="24" t="s">
        <v>359</v>
      </c>
      <c r="D271" s="24" t="s">
        <v>374</v>
      </c>
      <c r="E271" s="24">
        <v>11</v>
      </c>
      <c r="F271" s="24">
        <v>990</v>
      </c>
      <c r="G271" s="24">
        <v>0</v>
      </c>
      <c r="H271" s="24">
        <v>1</v>
      </c>
      <c r="I271" s="24">
        <v>5</v>
      </c>
      <c r="J271" s="24">
        <v>2</v>
      </c>
      <c r="K271" s="24">
        <v>0</v>
      </c>
    </row>
    <row r="272" spans="2:11" x14ac:dyDescent="0.25">
      <c r="B272" s="24" t="s">
        <v>114</v>
      </c>
      <c r="C272" s="24" t="s">
        <v>359</v>
      </c>
      <c r="D272" s="24" t="s">
        <v>375</v>
      </c>
      <c r="E272" s="24">
        <v>11</v>
      </c>
      <c r="F272" s="24">
        <v>953</v>
      </c>
      <c r="G272" s="24">
        <v>0</v>
      </c>
      <c r="H272" s="24">
        <v>1</v>
      </c>
      <c r="I272" s="24">
        <v>5</v>
      </c>
      <c r="J272" s="24">
        <v>1</v>
      </c>
      <c r="K272" s="24">
        <v>0</v>
      </c>
    </row>
    <row r="273" spans="2:11" x14ac:dyDescent="0.25">
      <c r="B273" s="24" t="s">
        <v>114</v>
      </c>
      <c r="C273" s="24" t="s">
        <v>359</v>
      </c>
      <c r="D273" s="24" t="s">
        <v>376</v>
      </c>
      <c r="E273" s="24">
        <v>34</v>
      </c>
      <c r="F273" s="24">
        <v>3060</v>
      </c>
      <c r="G273" s="24">
        <v>0</v>
      </c>
      <c r="H273" s="24">
        <v>0</v>
      </c>
      <c r="I273" s="24">
        <v>0</v>
      </c>
      <c r="J273" s="24">
        <v>1</v>
      </c>
      <c r="K273" s="24">
        <v>0</v>
      </c>
    </row>
    <row r="274" spans="2:11" x14ac:dyDescent="0.25">
      <c r="B274" s="24" t="s">
        <v>114</v>
      </c>
      <c r="C274" s="24" t="s">
        <v>359</v>
      </c>
      <c r="D274" s="24" t="s">
        <v>377</v>
      </c>
      <c r="E274" s="24">
        <v>21</v>
      </c>
      <c r="F274" s="24">
        <v>898</v>
      </c>
      <c r="G274" s="24">
        <v>0</v>
      </c>
      <c r="H274" s="24">
        <v>3</v>
      </c>
      <c r="I274" s="24">
        <v>12</v>
      </c>
      <c r="J274" s="24">
        <v>0</v>
      </c>
      <c r="K274" s="24">
        <v>1</v>
      </c>
    </row>
    <row r="275" spans="2:11" x14ac:dyDescent="0.25">
      <c r="B275" s="24" t="s">
        <v>114</v>
      </c>
      <c r="C275" s="24" t="s">
        <v>359</v>
      </c>
      <c r="D275" s="24" t="s">
        <v>378</v>
      </c>
      <c r="E275" s="24">
        <v>1</v>
      </c>
      <c r="F275" s="24">
        <v>90</v>
      </c>
      <c r="G275" s="24">
        <v>0</v>
      </c>
      <c r="H275" s="24">
        <v>0</v>
      </c>
      <c r="I275" s="24">
        <v>0</v>
      </c>
      <c r="J275" s="24">
        <v>0</v>
      </c>
      <c r="K275" s="24">
        <v>0</v>
      </c>
    </row>
    <row r="276" spans="2:11" x14ac:dyDescent="0.25">
      <c r="B276" s="24" t="s">
        <v>114</v>
      </c>
      <c r="C276" s="24" t="s">
        <v>359</v>
      </c>
      <c r="D276" s="24" t="s">
        <v>379</v>
      </c>
      <c r="E276" s="24">
        <v>5</v>
      </c>
      <c r="F276" s="24">
        <v>414</v>
      </c>
      <c r="G276" s="24">
        <v>0</v>
      </c>
      <c r="H276" s="24">
        <v>0</v>
      </c>
      <c r="I276" s="24">
        <v>0</v>
      </c>
      <c r="J276" s="24">
        <v>1</v>
      </c>
      <c r="K276" s="24">
        <v>0</v>
      </c>
    </row>
    <row r="277" spans="2:11" x14ac:dyDescent="0.25">
      <c r="B277" s="24" t="s">
        <v>114</v>
      </c>
      <c r="C277" s="24" t="s">
        <v>359</v>
      </c>
      <c r="D277" s="24" t="s">
        <v>380</v>
      </c>
      <c r="E277" s="24">
        <v>3</v>
      </c>
      <c r="F277" s="24">
        <v>270</v>
      </c>
      <c r="G277" s="24">
        <v>0</v>
      </c>
      <c r="H277" s="24">
        <v>0</v>
      </c>
      <c r="I277" s="24">
        <v>4</v>
      </c>
      <c r="J277" s="24">
        <v>0</v>
      </c>
      <c r="K277" s="24">
        <v>0</v>
      </c>
    </row>
    <row r="278" spans="2:11" x14ac:dyDescent="0.25">
      <c r="B278" s="24" t="s">
        <v>114</v>
      </c>
      <c r="C278" s="24" t="s">
        <v>359</v>
      </c>
      <c r="D278" s="24" t="s">
        <v>381</v>
      </c>
      <c r="E278" s="24">
        <v>2</v>
      </c>
      <c r="F278" s="24">
        <v>79</v>
      </c>
      <c r="G278" s="24">
        <v>0</v>
      </c>
      <c r="H278" s="24">
        <v>0</v>
      </c>
      <c r="I278" s="24">
        <v>0</v>
      </c>
      <c r="J278" s="24">
        <v>1</v>
      </c>
      <c r="K278" s="24">
        <v>0</v>
      </c>
    </row>
    <row r="279" spans="2:11" x14ac:dyDescent="0.25">
      <c r="B279" s="24" t="s">
        <v>114</v>
      </c>
      <c r="C279" s="24" t="s">
        <v>359</v>
      </c>
      <c r="D279" s="24" t="s">
        <v>382</v>
      </c>
      <c r="E279" s="24">
        <v>5</v>
      </c>
      <c r="F279" s="24">
        <v>163</v>
      </c>
      <c r="G279" s="24">
        <v>0</v>
      </c>
      <c r="H279" s="24">
        <v>1</v>
      </c>
      <c r="I279" s="24">
        <v>2</v>
      </c>
      <c r="J279" s="24">
        <v>1</v>
      </c>
      <c r="K279" s="24">
        <v>1</v>
      </c>
    </row>
    <row r="280" spans="2:11" x14ac:dyDescent="0.25">
      <c r="B280" s="24" t="s">
        <v>114</v>
      </c>
      <c r="C280" s="24" t="s">
        <v>359</v>
      </c>
      <c r="D280" s="24" t="s">
        <v>383</v>
      </c>
      <c r="E280" s="24">
        <v>12</v>
      </c>
      <c r="F280" s="24">
        <v>279</v>
      </c>
      <c r="G280" s="24">
        <v>0</v>
      </c>
      <c r="H280" s="24">
        <v>2</v>
      </c>
      <c r="I280" s="24">
        <v>7</v>
      </c>
      <c r="J280" s="24">
        <v>0</v>
      </c>
      <c r="K280" s="24">
        <v>0</v>
      </c>
    </row>
    <row r="281" spans="2:11" x14ac:dyDescent="0.25">
      <c r="B281" s="24" t="s">
        <v>114</v>
      </c>
      <c r="C281" s="24" t="s">
        <v>359</v>
      </c>
      <c r="D281" s="24" t="s">
        <v>384</v>
      </c>
      <c r="E281" s="24">
        <v>4</v>
      </c>
      <c r="F281" s="24">
        <v>124</v>
      </c>
      <c r="G281" s="24">
        <v>0</v>
      </c>
      <c r="H281" s="24">
        <v>0</v>
      </c>
      <c r="I281" s="24">
        <v>0</v>
      </c>
      <c r="J281" s="24">
        <v>0</v>
      </c>
      <c r="K281" s="24">
        <v>0</v>
      </c>
    </row>
    <row r="282" spans="2:11" x14ac:dyDescent="0.25">
      <c r="B282" s="24" t="s">
        <v>114</v>
      </c>
      <c r="C282" s="24" t="s">
        <v>359</v>
      </c>
      <c r="D282" s="24" t="s">
        <v>385</v>
      </c>
      <c r="E282" s="24">
        <v>16</v>
      </c>
      <c r="F282" s="24">
        <v>656</v>
      </c>
      <c r="G282" s="24">
        <v>0</v>
      </c>
      <c r="H282" s="24">
        <v>1</v>
      </c>
      <c r="I282" s="24">
        <v>5</v>
      </c>
      <c r="J282" s="24">
        <v>3</v>
      </c>
      <c r="K282" s="24">
        <v>0</v>
      </c>
    </row>
    <row r="283" spans="2:11" x14ac:dyDescent="0.25">
      <c r="B283" s="24" t="s">
        <v>114</v>
      </c>
      <c r="C283" s="24" t="s">
        <v>359</v>
      </c>
      <c r="D283" s="24" t="s">
        <v>386</v>
      </c>
      <c r="E283" s="24">
        <v>16</v>
      </c>
      <c r="F283" s="24">
        <v>1247</v>
      </c>
      <c r="G283" s="24">
        <v>0</v>
      </c>
      <c r="H283" s="24">
        <v>1</v>
      </c>
      <c r="I283" s="24">
        <v>6</v>
      </c>
      <c r="J283" s="24">
        <v>4</v>
      </c>
      <c r="K283" s="24">
        <v>0</v>
      </c>
    </row>
    <row r="284" spans="2:11" x14ac:dyDescent="0.25">
      <c r="B284" s="24" t="s">
        <v>114</v>
      </c>
      <c r="C284" s="24" t="s">
        <v>359</v>
      </c>
      <c r="D284" s="24" t="s">
        <v>387</v>
      </c>
      <c r="E284" s="24">
        <v>22</v>
      </c>
      <c r="F284" s="24">
        <v>1611</v>
      </c>
      <c r="G284" s="24">
        <v>0</v>
      </c>
      <c r="H284" s="24">
        <v>3</v>
      </c>
      <c r="I284" s="24">
        <v>7</v>
      </c>
      <c r="J284" s="24">
        <v>4</v>
      </c>
      <c r="K284" s="24">
        <v>1</v>
      </c>
    </row>
    <row r="285" spans="2:11" x14ac:dyDescent="0.25">
      <c r="B285" s="24" t="s">
        <v>114</v>
      </c>
      <c r="C285" s="24" t="s">
        <v>388</v>
      </c>
      <c r="D285" s="24" t="s">
        <v>389</v>
      </c>
      <c r="E285" s="24">
        <v>29</v>
      </c>
      <c r="F285" s="24">
        <v>2454</v>
      </c>
      <c r="G285" s="24">
        <v>6</v>
      </c>
      <c r="H285" s="24">
        <v>21</v>
      </c>
      <c r="I285" s="24">
        <v>55</v>
      </c>
      <c r="J285" s="24">
        <v>2</v>
      </c>
      <c r="K285" s="24">
        <v>0</v>
      </c>
    </row>
    <row r="286" spans="2:11" x14ac:dyDescent="0.25">
      <c r="B286" s="24" t="s">
        <v>114</v>
      </c>
      <c r="C286" s="24" t="s">
        <v>388</v>
      </c>
      <c r="D286" s="24" t="s">
        <v>390</v>
      </c>
      <c r="E286" s="24">
        <v>26</v>
      </c>
      <c r="F286" s="24">
        <v>1343</v>
      </c>
      <c r="G286" s="24">
        <v>4</v>
      </c>
      <c r="H286" s="24">
        <v>23</v>
      </c>
      <c r="I286" s="24">
        <v>47</v>
      </c>
      <c r="J286" s="24">
        <v>1</v>
      </c>
      <c r="K286" s="24">
        <v>0</v>
      </c>
    </row>
    <row r="287" spans="2:11" x14ac:dyDescent="0.25">
      <c r="B287" s="24" t="s">
        <v>114</v>
      </c>
      <c r="C287" s="24" t="s">
        <v>388</v>
      </c>
      <c r="D287" s="24" t="s">
        <v>391</v>
      </c>
      <c r="E287" s="24">
        <v>32</v>
      </c>
      <c r="F287" s="24">
        <v>2796</v>
      </c>
      <c r="G287" s="24">
        <v>3</v>
      </c>
      <c r="H287" s="24">
        <v>14</v>
      </c>
      <c r="I287" s="24">
        <v>53</v>
      </c>
      <c r="J287" s="24">
        <v>5</v>
      </c>
      <c r="K287" s="24">
        <v>0</v>
      </c>
    </row>
    <row r="288" spans="2:11" x14ac:dyDescent="0.25">
      <c r="B288" s="24" t="s">
        <v>114</v>
      </c>
      <c r="C288" s="24" t="s">
        <v>388</v>
      </c>
      <c r="D288" s="24" t="s">
        <v>392</v>
      </c>
      <c r="E288" s="24">
        <v>32</v>
      </c>
      <c r="F288" s="24">
        <v>2829</v>
      </c>
      <c r="G288" s="24">
        <v>3</v>
      </c>
      <c r="H288" s="24">
        <v>9</v>
      </c>
      <c r="I288" s="24">
        <v>17</v>
      </c>
      <c r="J288" s="24">
        <v>4</v>
      </c>
      <c r="K288" s="24">
        <v>0</v>
      </c>
    </row>
    <row r="289" spans="2:11" x14ac:dyDescent="0.25">
      <c r="B289" s="24" t="s">
        <v>114</v>
      </c>
      <c r="C289" s="24" t="s">
        <v>388</v>
      </c>
      <c r="D289" s="24" t="s">
        <v>393</v>
      </c>
      <c r="E289" s="24">
        <v>30</v>
      </c>
      <c r="F289" s="24">
        <v>1685</v>
      </c>
      <c r="G289" s="24">
        <v>3</v>
      </c>
      <c r="H289" s="24">
        <v>11</v>
      </c>
      <c r="I289" s="24">
        <v>35</v>
      </c>
      <c r="J289" s="24">
        <v>5</v>
      </c>
      <c r="K289" s="24">
        <v>0</v>
      </c>
    </row>
    <row r="290" spans="2:11" x14ac:dyDescent="0.25">
      <c r="B290" s="24" t="s">
        <v>114</v>
      </c>
      <c r="C290" s="24" t="s">
        <v>388</v>
      </c>
      <c r="D290" s="24" t="s">
        <v>394</v>
      </c>
      <c r="E290" s="24">
        <v>14</v>
      </c>
      <c r="F290" s="24">
        <v>1126</v>
      </c>
      <c r="G290" s="24">
        <v>2</v>
      </c>
      <c r="H290" s="24">
        <v>9</v>
      </c>
      <c r="I290" s="24">
        <v>21</v>
      </c>
      <c r="J290" s="24">
        <v>0</v>
      </c>
      <c r="K290" s="24">
        <v>0</v>
      </c>
    </row>
    <row r="291" spans="2:11" x14ac:dyDescent="0.25">
      <c r="B291" s="24" t="s">
        <v>114</v>
      </c>
      <c r="C291" s="24" t="s">
        <v>388</v>
      </c>
      <c r="D291" s="24" t="s">
        <v>395</v>
      </c>
      <c r="E291" s="24">
        <v>33</v>
      </c>
      <c r="F291" s="24">
        <v>2695</v>
      </c>
      <c r="G291" s="24">
        <v>2</v>
      </c>
      <c r="H291" s="24">
        <v>13</v>
      </c>
      <c r="I291" s="24">
        <v>41</v>
      </c>
      <c r="J291" s="24">
        <v>3</v>
      </c>
      <c r="K291" s="24">
        <v>0</v>
      </c>
    </row>
    <row r="292" spans="2:11" x14ac:dyDescent="0.25">
      <c r="B292" s="24" t="s">
        <v>114</v>
      </c>
      <c r="C292" s="24" t="s">
        <v>388</v>
      </c>
      <c r="D292" s="24" t="s">
        <v>396</v>
      </c>
      <c r="E292" s="24">
        <v>24</v>
      </c>
      <c r="F292" s="24">
        <v>1634</v>
      </c>
      <c r="G292" s="24">
        <v>2</v>
      </c>
      <c r="H292" s="24">
        <v>10</v>
      </c>
      <c r="I292" s="24">
        <v>40</v>
      </c>
      <c r="J292" s="24">
        <v>2</v>
      </c>
      <c r="K292" s="24">
        <v>0</v>
      </c>
    </row>
    <row r="293" spans="2:11" x14ac:dyDescent="0.25">
      <c r="B293" s="24" t="s">
        <v>114</v>
      </c>
      <c r="C293" s="24" t="s">
        <v>388</v>
      </c>
      <c r="D293" s="24" t="s">
        <v>397</v>
      </c>
      <c r="E293" s="24">
        <v>25</v>
      </c>
      <c r="F293" s="24">
        <v>2250</v>
      </c>
      <c r="G293" s="24">
        <v>2</v>
      </c>
      <c r="H293" s="24">
        <v>6</v>
      </c>
      <c r="I293" s="24">
        <v>16</v>
      </c>
      <c r="J293" s="24">
        <v>6</v>
      </c>
      <c r="K293" s="24">
        <v>0</v>
      </c>
    </row>
    <row r="294" spans="2:11" x14ac:dyDescent="0.25">
      <c r="B294" s="24" t="s">
        <v>114</v>
      </c>
      <c r="C294" s="24" t="s">
        <v>388</v>
      </c>
      <c r="D294" s="24" t="s">
        <v>398</v>
      </c>
      <c r="E294" s="24">
        <v>29</v>
      </c>
      <c r="F294" s="24">
        <v>2534</v>
      </c>
      <c r="G294" s="24">
        <v>1</v>
      </c>
      <c r="H294" s="24">
        <v>6</v>
      </c>
      <c r="I294" s="24">
        <v>23</v>
      </c>
      <c r="J294" s="24">
        <v>3</v>
      </c>
      <c r="K294" s="24">
        <v>0</v>
      </c>
    </row>
    <row r="295" spans="2:11" x14ac:dyDescent="0.25">
      <c r="B295" s="24" t="s">
        <v>114</v>
      </c>
      <c r="C295" s="24" t="s">
        <v>388</v>
      </c>
      <c r="D295" s="24" t="s">
        <v>399</v>
      </c>
      <c r="E295" s="24">
        <v>27</v>
      </c>
      <c r="F295" s="24">
        <v>1869</v>
      </c>
      <c r="G295" s="24">
        <v>1</v>
      </c>
      <c r="H295" s="24">
        <v>4</v>
      </c>
      <c r="I295" s="24">
        <v>16</v>
      </c>
      <c r="J295" s="24">
        <v>5</v>
      </c>
      <c r="K295" s="24">
        <v>0</v>
      </c>
    </row>
    <row r="296" spans="2:11" x14ac:dyDescent="0.25">
      <c r="B296" s="24" t="s">
        <v>114</v>
      </c>
      <c r="C296" s="24" t="s">
        <v>388</v>
      </c>
      <c r="D296" s="24" t="s">
        <v>400</v>
      </c>
      <c r="E296" s="24">
        <v>21</v>
      </c>
      <c r="F296" s="24">
        <v>794</v>
      </c>
      <c r="G296" s="24">
        <v>1</v>
      </c>
      <c r="H296" s="24">
        <v>3</v>
      </c>
      <c r="I296" s="24">
        <v>16</v>
      </c>
      <c r="J296" s="24">
        <v>4</v>
      </c>
      <c r="K296" s="24">
        <v>0</v>
      </c>
    </row>
    <row r="297" spans="2:11" x14ac:dyDescent="0.25">
      <c r="B297" s="24" t="s">
        <v>114</v>
      </c>
      <c r="C297" s="24" t="s">
        <v>388</v>
      </c>
      <c r="D297" s="24" t="s">
        <v>401</v>
      </c>
      <c r="E297" s="24">
        <v>12</v>
      </c>
      <c r="F297" s="24">
        <v>271</v>
      </c>
      <c r="G297" s="24">
        <v>1</v>
      </c>
      <c r="H297" s="24">
        <v>7</v>
      </c>
      <c r="I297" s="24">
        <v>8</v>
      </c>
      <c r="J297" s="24">
        <v>0</v>
      </c>
      <c r="K297" s="24">
        <v>0</v>
      </c>
    </row>
    <row r="298" spans="2:11" x14ac:dyDescent="0.25">
      <c r="B298" s="24" t="s">
        <v>114</v>
      </c>
      <c r="C298" s="24" t="s">
        <v>388</v>
      </c>
      <c r="D298" s="24" t="s">
        <v>402</v>
      </c>
      <c r="E298" s="24">
        <v>9</v>
      </c>
      <c r="F298" s="24">
        <v>385</v>
      </c>
      <c r="G298" s="24">
        <v>1</v>
      </c>
      <c r="H298" s="24">
        <v>5</v>
      </c>
      <c r="I298" s="24">
        <v>15</v>
      </c>
      <c r="J298" s="24">
        <v>0</v>
      </c>
      <c r="K298" s="24">
        <v>0</v>
      </c>
    </row>
    <row r="299" spans="2:11" x14ac:dyDescent="0.25">
      <c r="B299" s="24" t="s">
        <v>114</v>
      </c>
      <c r="C299" s="24" t="s">
        <v>388</v>
      </c>
      <c r="D299" s="24" t="s">
        <v>403</v>
      </c>
      <c r="E299" s="24">
        <v>11</v>
      </c>
      <c r="F299" s="24">
        <v>787</v>
      </c>
      <c r="G299" s="24">
        <v>1</v>
      </c>
      <c r="H299" s="24">
        <v>2</v>
      </c>
      <c r="I299" s="24">
        <v>5</v>
      </c>
      <c r="J299" s="24">
        <v>1</v>
      </c>
      <c r="K299" s="24">
        <v>0</v>
      </c>
    </row>
    <row r="300" spans="2:11" x14ac:dyDescent="0.25">
      <c r="B300" s="24" t="s">
        <v>114</v>
      </c>
      <c r="C300" s="24" t="s">
        <v>388</v>
      </c>
      <c r="D300" s="24" t="s">
        <v>404</v>
      </c>
      <c r="E300" s="24">
        <v>30</v>
      </c>
      <c r="F300" s="24">
        <v>2655</v>
      </c>
      <c r="G300" s="24">
        <v>1</v>
      </c>
      <c r="H300" s="24">
        <v>2</v>
      </c>
      <c r="I300" s="24">
        <v>6</v>
      </c>
      <c r="J300" s="24">
        <v>2</v>
      </c>
      <c r="K300" s="24">
        <v>0</v>
      </c>
    </row>
    <row r="301" spans="2:11" x14ac:dyDescent="0.25">
      <c r="B301" s="24" t="s">
        <v>114</v>
      </c>
      <c r="C301" s="24" t="s">
        <v>388</v>
      </c>
      <c r="D301" s="24" t="s">
        <v>405</v>
      </c>
      <c r="E301" s="24">
        <v>16</v>
      </c>
      <c r="F301" s="24">
        <v>954</v>
      </c>
      <c r="G301" s="24">
        <v>0</v>
      </c>
      <c r="H301" s="24">
        <v>0</v>
      </c>
      <c r="I301" s="24">
        <v>2</v>
      </c>
      <c r="J301" s="24">
        <v>4</v>
      </c>
      <c r="K301" s="24">
        <v>0</v>
      </c>
    </row>
    <row r="302" spans="2:11" x14ac:dyDescent="0.25">
      <c r="B302" s="24" t="s">
        <v>114</v>
      </c>
      <c r="C302" s="24" t="s">
        <v>388</v>
      </c>
      <c r="D302" s="24" t="s">
        <v>406</v>
      </c>
      <c r="E302" s="24">
        <v>1</v>
      </c>
      <c r="F302" s="24">
        <v>90</v>
      </c>
      <c r="G302" s="24">
        <v>0</v>
      </c>
      <c r="H302" s="24">
        <v>0</v>
      </c>
      <c r="I302" s="24">
        <v>0</v>
      </c>
      <c r="J302" s="24">
        <v>0</v>
      </c>
      <c r="K302" s="24">
        <v>0</v>
      </c>
    </row>
    <row r="303" spans="2:11" x14ac:dyDescent="0.25">
      <c r="B303" s="24" t="s">
        <v>114</v>
      </c>
      <c r="C303" s="24" t="s">
        <v>388</v>
      </c>
      <c r="D303" s="24" t="s">
        <v>407</v>
      </c>
      <c r="E303" s="24">
        <v>7</v>
      </c>
      <c r="F303" s="24">
        <v>93</v>
      </c>
      <c r="G303" s="24">
        <v>0</v>
      </c>
      <c r="H303" s="24">
        <v>1</v>
      </c>
      <c r="I303" s="24">
        <v>2</v>
      </c>
      <c r="J303" s="24">
        <v>0</v>
      </c>
      <c r="K303" s="24">
        <v>0</v>
      </c>
    </row>
    <row r="304" spans="2:11" x14ac:dyDescent="0.25">
      <c r="B304" s="24" t="s">
        <v>114</v>
      </c>
      <c r="C304" s="24" t="s">
        <v>388</v>
      </c>
      <c r="D304" s="24" t="s">
        <v>137</v>
      </c>
      <c r="E304" s="24">
        <v>10</v>
      </c>
      <c r="F304" s="24">
        <v>642</v>
      </c>
      <c r="G304" s="24">
        <v>0</v>
      </c>
      <c r="H304" s="24">
        <v>1</v>
      </c>
      <c r="I304" s="24">
        <v>5</v>
      </c>
      <c r="J304" s="24">
        <v>0</v>
      </c>
      <c r="K304" s="24">
        <v>0</v>
      </c>
    </row>
    <row r="305" spans="2:11" x14ac:dyDescent="0.25">
      <c r="B305" s="24" t="s">
        <v>114</v>
      </c>
      <c r="C305" s="24" t="s">
        <v>388</v>
      </c>
      <c r="D305" s="24" t="s">
        <v>408</v>
      </c>
      <c r="E305" s="24">
        <v>1</v>
      </c>
      <c r="F305" s="24">
        <v>90</v>
      </c>
      <c r="G305" s="24">
        <v>0</v>
      </c>
      <c r="H305" s="24">
        <v>0</v>
      </c>
      <c r="I305" s="24">
        <v>0</v>
      </c>
      <c r="J305" s="24">
        <v>0</v>
      </c>
      <c r="K305" s="24">
        <v>0</v>
      </c>
    </row>
    <row r="306" spans="2:11" x14ac:dyDescent="0.25">
      <c r="B306" s="24" t="s">
        <v>114</v>
      </c>
      <c r="C306" s="24" t="s">
        <v>388</v>
      </c>
      <c r="D306" s="24" t="s">
        <v>409</v>
      </c>
      <c r="E306" s="24">
        <v>9</v>
      </c>
      <c r="F306" s="24">
        <v>185</v>
      </c>
      <c r="G306" s="24">
        <v>0</v>
      </c>
      <c r="H306" s="24">
        <v>2</v>
      </c>
      <c r="I306" s="24">
        <v>7</v>
      </c>
      <c r="J306" s="24">
        <v>3</v>
      </c>
      <c r="K306" s="24">
        <v>0</v>
      </c>
    </row>
    <row r="307" spans="2:11" x14ac:dyDescent="0.25">
      <c r="B307" s="24" t="s">
        <v>114</v>
      </c>
      <c r="C307" s="24" t="s">
        <v>388</v>
      </c>
      <c r="D307" s="24" t="s">
        <v>410</v>
      </c>
      <c r="E307" s="24">
        <v>1</v>
      </c>
      <c r="F307" s="24">
        <v>74</v>
      </c>
      <c r="G307" s="24">
        <v>0</v>
      </c>
      <c r="H307" s="24">
        <v>0</v>
      </c>
      <c r="I307" s="24">
        <v>0</v>
      </c>
      <c r="J307" s="24">
        <v>1</v>
      </c>
      <c r="K307" s="24">
        <v>0</v>
      </c>
    </row>
    <row r="308" spans="2:11" x14ac:dyDescent="0.25">
      <c r="B308" s="24" t="s">
        <v>114</v>
      </c>
      <c r="C308" s="24" t="s">
        <v>388</v>
      </c>
      <c r="D308" s="24" t="s">
        <v>189</v>
      </c>
      <c r="E308" s="24">
        <v>21</v>
      </c>
      <c r="F308" s="24">
        <v>1364</v>
      </c>
      <c r="G308" s="24">
        <v>0</v>
      </c>
      <c r="H308" s="24">
        <v>1</v>
      </c>
      <c r="I308" s="24">
        <v>8</v>
      </c>
      <c r="J308" s="24">
        <v>4</v>
      </c>
      <c r="K308" s="24">
        <v>0</v>
      </c>
    </row>
    <row r="309" spans="2:11" x14ac:dyDescent="0.25">
      <c r="B309" s="24" t="s">
        <v>114</v>
      </c>
      <c r="C309" s="24" t="s">
        <v>388</v>
      </c>
      <c r="D309" s="24" t="s">
        <v>411</v>
      </c>
      <c r="E309" s="24">
        <v>34</v>
      </c>
      <c r="F309" s="24">
        <v>3060</v>
      </c>
      <c r="G309" s="24">
        <v>0</v>
      </c>
      <c r="H309" s="24">
        <v>0</v>
      </c>
      <c r="I309" s="24">
        <v>0</v>
      </c>
      <c r="J309" s="24">
        <v>1</v>
      </c>
      <c r="K309" s="24">
        <v>0</v>
      </c>
    </row>
    <row r="310" spans="2:11" x14ac:dyDescent="0.25">
      <c r="B310" s="24" t="s">
        <v>114</v>
      </c>
      <c r="C310" s="24" t="s">
        <v>412</v>
      </c>
      <c r="D310" s="24" t="s">
        <v>413</v>
      </c>
      <c r="E310" s="24">
        <v>34</v>
      </c>
      <c r="F310" s="24">
        <v>2389</v>
      </c>
      <c r="G310" s="24">
        <v>14</v>
      </c>
      <c r="H310" s="24">
        <v>33</v>
      </c>
      <c r="I310" s="24">
        <v>83</v>
      </c>
      <c r="J310" s="24">
        <v>2</v>
      </c>
      <c r="K310" s="24">
        <v>0</v>
      </c>
    </row>
    <row r="311" spans="2:11" x14ac:dyDescent="0.25">
      <c r="B311" s="24" t="s">
        <v>114</v>
      </c>
      <c r="C311" s="24" t="s">
        <v>412</v>
      </c>
      <c r="D311" s="24" t="s">
        <v>414</v>
      </c>
      <c r="E311" s="24">
        <v>30</v>
      </c>
      <c r="F311" s="24">
        <v>1887</v>
      </c>
      <c r="G311" s="24">
        <v>9</v>
      </c>
      <c r="H311" s="24">
        <v>24</v>
      </c>
      <c r="I311" s="24">
        <v>50</v>
      </c>
      <c r="J311" s="24">
        <v>2</v>
      </c>
      <c r="K311" s="24">
        <v>0</v>
      </c>
    </row>
    <row r="312" spans="2:11" x14ac:dyDescent="0.25">
      <c r="B312" s="24" t="s">
        <v>114</v>
      </c>
      <c r="C312" s="24" t="s">
        <v>412</v>
      </c>
      <c r="D312" s="24" t="s">
        <v>415</v>
      </c>
      <c r="E312" s="24">
        <v>30</v>
      </c>
      <c r="F312" s="24">
        <v>2138</v>
      </c>
      <c r="G312" s="24">
        <v>5</v>
      </c>
      <c r="H312" s="24">
        <v>19</v>
      </c>
      <c r="I312" s="24">
        <v>49</v>
      </c>
      <c r="J312" s="24">
        <v>3</v>
      </c>
      <c r="K312" s="24">
        <v>0</v>
      </c>
    </row>
    <row r="313" spans="2:11" x14ac:dyDescent="0.25">
      <c r="B313" s="24" t="s">
        <v>114</v>
      </c>
      <c r="C313" s="24" t="s">
        <v>412</v>
      </c>
      <c r="D313" s="24" t="s">
        <v>416</v>
      </c>
      <c r="E313" s="24">
        <v>28</v>
      </c>
      <c r="F313" s="24">
        <v>1989</v>
      </c>
      <c r="G313" s="24">
        <v>4</v>
      </c>
      <c r="H313" s="24">
        <v>22</v>
      </c>
      <c r="I313" s="24">
        <v>54</v>
      </c>
      <c r="J313" s="24">
        <v>5</v>
      </c>
      <c r="K313" s="24">
        <v>0</v>
      </c>
    </row>
    <row r="314" spans="2:11" x14ac:dyDescent="0.25">
      <c r="B314" s="24" t="s">
        <v>114</v>
      </c>
      <c r="C314" s="24" t="s">
        <v>412</v>
      </c>
      <c r="D314" s="24" t="s">
        <v>417</v>
      </c>
      <c r="E314" s="24">
        <v>32</v>
      </c>
      <c r="F314" s="24">
        <v>2879</v>
      </c>
      <c r="G314" s="24">
        <v>4</v>
      </c>
      <c r="H314" s="24">
        <v>10</v>
      </c>
      <c r="I314" s="24">
        <v>28</v>
      </c>
      <c r="J314" s="24">
        <v>6</v>
      </c>
      <c r="K314" s="24">
        <v>0</v>
      </c>
    </row>
    <row r="315" spans="2:11" x14ac:dyDescent="0.25">
      <c r="B315" s="24" t="s">
        <v>114</v>
      </c>
      <c r="C315" s="24" t="s">
        <v>412</v>
      </c>
      <c r="D315" s="24" t="s">
        <v>418</v>
      </c>
      <c r="E315" s="24">
        <v>12</v>
      </c>
      <c r="F315" s="24">
        <v>634</v>
      </c>
      <c r="G315" s="24">
        <v>3</v>
      </c>
      <c r="H315" s="24">
        <v>9</v>
      </c>
      <c r="I315" s="24">
        <v>16</v>
      </c>
      <c r="J315" s="24">
        <v>2</v>
      </c>
      <c r="K315" s="24">
        <v>0</v>
      </c>
    </row>
    <row r="316" spans="2:11" x14ac:dyDescent="0.25">
      <c r="B316" s="24" t="s">
        <v>114</v>
      </c>
      <c r="C316" s="24" t="s">
        <v>412</v>
      </c>
      <c r="D316" s="24" t="s">
        <v>419</v>
      </c>
      <c r="E316" s="24">
        <v>27</v>
      </c>
      <c r="F316" s="24">
        <v>2278</v>
      </c>
      <c r="G316" s="24">
        <v>1</v>
      </c>
      <c r="H316" s="24">
        <v>5</v>
      </c>
      <c r="I316" s="24">
        <v>23</v>
      </c>
      <c r="J316" s="24">
        <v>1</v>
      </c>
      <c r="K316" s="24">
        <v>0</v>
      </c>
    </row>
    <row r="317" spans="2:11" x14ac:dyDescent="0.25">
      <c r="B317" s="24" t="s">
        <v>114</v>
      </c>
      <c r="C317" s="24" t="s">
        <v>412</v>
      </c>
      <c r="D317" s="24" t="s">
        <v>420</v>
      </c>
      <c r="E317" s="24">
        <v>7</v>
      </c>
      <c r="F317" s="24">
        <v>181</v>
      </c>
      <c r="G317" s="24">
        <v>1</v>
      </c>
      <c r="H317" s="24">
        <v>1</v>
      </c>
      <c r="I317" s="24">
        <v>6</v>
      </c>
      <c r="J317" s="24">
        <v>0</v>
      </c>
      <c r="K317" s="24">
        <v>0</v>
      </c>
    </row>
    <row r="318" spans="2:11" x14ac:dyDescent="0.25">
      <c r="B318" s="24" t="s">
        <v>114</v>
      </c>
      <c r="C318" s="24" t="s">
        <v>412</v>
      </c>
      <c r="D318" s="24" t="s">
        <v>421</v>
      </c>
      <c r="E318" s="24">
        <v>19</v>
      </c>
      <c r="F318" s="24">
        <v>1305</v>
      </c>
      <c r="G318" s="24">
        <v>1</v>
      </c>
      <c r="H318" s="24">
        <v>2</v>
      </c>
      <c r="I318" s="24">
        <v>22</v>
      </c>
      <c r="J318" s="24">
        <v>0</v>
      </c>
      <c r="K318" s="24">
        <v>0</v>
      </c>
    </row>
    <row r="319" spans="2:11" x14ac:dyDescent="0.25">
      <c r="B319" s="24" t="s">
        <v>114</v>
      </c>
      <c r="C319" s="24" t="s">
        <v>412</v>
      </c>
      <c r="D319" s="24" t="s">
        <v>422</v>
      </c>
      <c r="E319" s="24">
        <v>22</v>
      </c>
      <c r="F319" s="24">
        <v>846</v>
      </c>
      <c r="G319" s="24">
        <v>1</v>
      </c>
      <c r="H319" s="24">
        <v>4</v>
      </c>
      <c r="I319" s="24">
        <v>19</v>
      </c>
      <c r="J319" s="24">
        <v>2</v>
      </c>
      <c r="K319" s="24">
        <v>0</v>
      </c>
    </row>
    <row r="320" spans="2:11" x14ac:dyDescent="0.25">
      <c r="B320" s="24" t="s">
        <v>114</v>
      </c>
      <c r="C320" s="24" t="s">
        <v>412</v>
      </c>
      <c r="D320" s="24" t="s">
        <v>423</v>
      </c>
      <c r="E320" s="24">
        <v>28</v>
      </c>
      <c r="F320" s="24">
        <v>2341</v>
      </c>
      <c r="G320" s="24">
        <v>1</v>
      </c>
      <c r="H320" s="24">
        <v>4</v>
      </c>
      <c r="I320" s="24">
        <v>10</v>
      </c>
      <c r="J320" s="24">
        <v>8</v>
      </c>
      <c r="K320" s="24">
        <v>0</v>
      </c>
    </row>
    <row r="321" spans="2:11" x14ac:dyDescent="0.25">
      <c r="B321" s="24" t="s">
        <v>114</v>
      </c>
      <c r="C321" s="24" t="s">
        <v>412</v>
      </c>
      <c r="D321" s="24" t="s">
        <v>424</v>
      </c>
      <c r="E321" s="24">
        <v>10</v>
      </c>
      <c r="F321" s="24">
        <v>701</v>
      </c>
      <c r="G321" s="24">
        <v>0</v>
      </c>
      <c r="H321" s="24">
        <v>1</v>
      </c>
      <c r="I321" s="24">
        <v>3</v>
      </c>
      <c r="J321" s="24">
        <v>1</v>
      </c>
      <c r="K321" s="24">
        <v>0</v>
      </c>
    </row>
    <row r="322" spans="2:11" x14ac:dyDescent="0.25">
      <c r="B322" s="24" t="s">
        <v>114</v>
      </c>
      <c r="C322" s="24" t="s">
        <v>412</v>
      </c>
      <c r="D322" s="24" t="s">
        <v>425</v>
      </c>
      <c r="E322" s="24">
        <v>28</v>
      </c>
      <c r="F322" s="24">
        <v>2058</v>
      </c>
      <c r="G322" s="24">
        <v>0</v>
      </c>
      <c r="H322" s="24">
        <v>5</v>
      </c>
      <c r="I322" s="24">
        <v>21</v>
      </c>
      <c r="J322" s="24">
        <v>4</v>
      </c>
      <c r="K322" s="24">
        <v>0</v>
      </c>
    </row>
    <row r="323" spans="2:11" x14ac:dyDescent="0.25">
      <c r="B323" s="24" t="s">
        <v>114</v>
      </c>
      <c r="C323" s="24" t="s">
        <v>412</v>
      </c>
      <c r="D323" s="24" t="s">
        <v>426</v>
      </c>
      <c r="E323" s="24">
        <v>11</v>
      </c>
      <c r="F323" s="24">
        <v>777</v>
      </c>
      <c r="G323" s="24">
        <v>0</v>
      </c>
      <c r="H323" s="24">
        <v>0</v>
      </c>
      <c r="I323" s="24">
        <v>0</v>
      </c>
      <c r="J323" s="24">
        <v>1</v>
      </c>
      <c r="K323" s="24">
        <v>0</v>
      </c>
    </row>
    <row r="324" spans="2:11" x14ac:dyDescent="0.25">
      <c r="B324" s="24" t="s">
        <v>114</v>
      </c>
      <c r="C324" s="24" t="s">
        <v>412</v>
      </c>
      <c r="D324" s="24" t="s">
        <v>427</v>
      </c>
      <c r="E324" s="24">
        <v>3</v>
      </c>
      <c r="F324" s="24">
        <v>270</v>
      </c>
      <c r="G324" s="24">
        <v>0</v>
      </c>
      <c r="H324" s="24">
        <v>0</v>
      </c>
      <c r="I324" s="24">
        <v>0</v>
      </c>
      <c r="J324" s="24">
        <v>0</v>
      </c>
      <c r="K324" s="24">
        <v>0</v>
      </c>
    </row>
    <row r="325" spans="2:11" x14ac:dyDescent="0.25">
      <c r="B325" s="24" t="s">
        <v>114</v>
      </c>
      <c r="C325" s="24" t="s">
        <v>412</v>
      </c>
      <c r="D325" s="24" t="s">
        <v>428</v>
      </c>
      <c r="E325" s="24">
        <v>6</v>
      </c>
      <c r="F325" s="24">
        <v>458</v>
      </c>
      <c r="G325" s="24">
        <v>0</v>
      </c>
      <c r="H325" s="24">
        <v>0</v>
      </c>
      <c r="I325" s="24">
        <v>1</v>
      </c>
      <c r="J325" s="24">
        <v>0</v>
      </c>
      <c r="K325" s="24">
        <v>0</v>
      </c>
    </row>
    <row r="326" spans="2:11" x14ac:dyDescent="0.25">
      <c r="B326" s="24" t="s">
        <v>114</v>
      </c>
      <c r="C326" s="24" t="s">
        <v>412</v>
      </c>
      <c r="D326" s="24" t="s">
        <v>429</v>
      </c>
      <c r="E326" s="24">
        <v>5</v>
      </c>
      <c r="F326" s="24">
        <v>450</v>
      </c>
      <c r="G326" s="24">
        <v>0</v>
      </c>
      <c r="H326" s="24">
        <v>1</v>
      </c>
      <c r="I326" s="24">
        <v>4</v>
      </c>
      <c r="J326" s="24">
        <v>2</v>
      </c>
      <c r="K326" s="24">
        <v>0</v>
      </c>
    </row>
    <row r="327" spans="2:11" x14ac:dyDescent="0.25">
      <c r="B327" s="24" t="s">
        <v>114</v>
      </c>
      <c r="C327" s="24" t="s">
        <v>412</v>
      </c>
      <c r="D327" s="24" t="s">
        <v>430</v>
      </c>
      <c r="E327" s="24">
        <v>9</v>
      </c>
      <c r="F327" s="24">
        <v>325</v>
      </c>
      <c r="G327" s="24">
        <v>0</v>
      </c>
      <c r="H327" s="24">
        <v>0</v>
      </c>
      <c r="I327" s="24">
        <v>0</v>
      </c>
      <c r="J327" s="24">
        <v>2</v>
      </c>
      <c r="K327" s="24">
        <v>0</v>
      </c>
    </row>
    <row r="328" spans="2:11" x14ac:dyDescent="0.25">
      <c r="B328" s="24" t="s">
        <v>114</v>
      </c>
      <c r="C328" s="24" t="s">
        <v>412</v>
      </c>
      <c r="D328" s="24" t="s">
        <v>431</v>
      </c>
      <c r="E328" s="24">
        <v>10</v>
      </c>
      <c r="F328" s="24">
        <v>260</v>
      </c>
      <c r="G328" s="24">
        <v>0</v>
      </c>
      <c r="H328" s="24">
        <v>2</v>
      </c>
      <c r="I328" s="24">
        <v>5</v>
      </c>
      <c r="J328" s="24">
        <v>0</v>
      </c>
      <c r="K328" s="24">
        <v>0</v>
      </c>
    </row>
    <row r="329" spans="2:11" x14ac:dyDescent="0.25">
      <c r="B329" s="24" t="s">
        <v>114</v>
      </c>
      <c r="C329" s="24" t="s">
        <v>412</v>
      </c>
      <c r="D329" s="24" t="s">
        <v>432</v>
      </c>
      <c r="E329" s="24">
        <v>2</v>
      </c>
      <c r="F329" s="24">
        <v>31</v>
      </c>
      <c r="G329" s="24">
        <v>0</v>
      </c>
      <c r="H329" s="24">
        <v>0</v>
      </c>
      <c r="I329" s="24">
        <v>0</v>
      </c>
      <c r="J329" s="24">
        <v>0</v>
      </c>
      <c r="K329" s="24">
        <v>0</v>
      </c>
    </row>
    <row r="330" spans="2:11" x14ac:dyDescent="0.25">
      <c r="B330" s="24" t="s">
        <v>114</v>
      </c>
      <c r="C330" s="24" t="s">
        <v>412</v>
      </c>
      <c r="D330" s="24" t="s">
        <v>433</v>
      </c>
      <c r="E330" s="24">
        <v>27</v>
      </c>
      <c r="F330" s="24">
        <v>2380</v>
      </c>
      <c r="G330" s="24">
        <v>0</v>
      </c>
      <c r="H330" s="24">
        <v>2</v>
      </c>
      <c r="I330" s="24">
        <v>15</v>
      </c>
      <c r="J330" s="24">
        <v>5</v>
      </c>
      <c r="K330" s="24">
        <v>0</v>
      </c>
    </row>
    <row r="331" spans="2:11" x14ac:dyDescent="0.25">
      <c r="B331" s="24" t="s">
        <v>114</v>
      </c>
      <c r="C331" s="24" t="s">
        <v>412</v>
      </c>
      <c r="D331" s="24" t="s">
        <v>434</v>
      </c>
      <c r="E331" s="24">
        <v>7</v>
      </c>
      <c r="F331" s="24">
        <v>112</v>
      </c>
      <c r="G331" s="24">
        <v>0</v>
      </c>
      <c r="H331" s="24">
        <v>0</v>
      </c>
      <c r="I331" s="24">
        <v>0</v>
      </c>
      <c r="J331" s="24">
        <v>1</v>
      </c>
      <c r="K331" s="24">
        <v>0</v>
      </c>
    </row>
    <row r="332" spans="2:11" x14ac:dyDescent="0.25">
      <c r="B332" s="24" t="s">
        <v>114</v>
      </c>
      <c r="C332" s="24" t="s">
        <v>412</v>
      </c>
      <c r="D332" s="24" t="s">
        <v>435</v>
      </c>
      <c r="E332" s="24">
        <v>6</v>
      </c>
      <c r="F332" s="24">
        <v>163</v>
      </c>
      <c r="G332" s="24">
        <v>0</v>
      </c>
      <c r="H332" s="24">
        <v>0</v>
      </c>
      <c r="I332" s="24">
        <v>0</v>
      </c>
      <c r="J332" s="24">
        <v>1</v>
      </c>
      <c r="K332" s="24">
        <v>0</v>
      </c>
    </row>
    <row r="333" spans="2:11" x14ac:dyDescent="0.25">
      <c r="B333" s="24" t="s">
        <v>114</v>
      </c>
      <c r="C333" s="24" t="s">
        <v>412</v>
      </c>
      <c r="D333" s="24" t="s">
        <v>436</v>
      </c>
      <c r="E333" s="24">
        <v>29</v>
      </c>
      <c r="F333" s="24">
        <v>2328</v>
      </c>
      <c r="G333" s="24">
        <v>0</v>
      </c>
      <c r="H333" s="24">
        <v>1</v>
      </c>
      <c r="I333" s="24">
        <v>12</v>
      </c>
      <c r="J333" s="24">
        <v>10</v>
      </c>
      <c r="K333" s="24">
        <v>0</v>
      </c>
    </row>
    <row r="334" spans="2:11" x14ac:dyDescent="0.25">
      <c r="B334" s="24" t="s">
        <v>114</v>
      </c>
      <c r="C334" s="24" t="s">
        <v>412</v>
      </c>
      <c r="D334" s="24" t="s">
        <v>437</v>
      </c>
      <c r="E334" s="24">
        <v>22</v>
      </c>
      <c r="F334" s="24">
        <v>1690</v>
      </c>
      <c r="G334" s="24">
        <v>0</v>
      </c>
      <c r="H334" s="24">
        <v>1</v>
      </c>
      <c r="I334" s="24">
        <v>7</v>
      </c>
      <c r="J334" s="24">
        <v>4</v>
      </c>
      <c r="K334" s="24">
        <v>0</v>
      </c>
    </row>
    <row r="335" spans="2:11" x14ac:dyDescent="0.25">
      <c r="B335" s="24" t="s">
        <v>114</v>
      </c>
      <c r="C335" s="24" t="s">
        <v>412</v>
      </c>
      <c r="D335" s="24" t="s">
        <v>438</v>
      </c>
      <c r="E335" s="24">
        <v>31</v>
      </c>
      <c r="F335" s="24">
        <v>2790</v>
      </c>
      <c r="G335" s="24">
        <v>0</v>
      </c>
      <c r="H335" s="24">
        <v>1</v>
      </c>
      <c r="I335" s="24">
        <v>2</v>
      </c>
      <c r="J335" s="24">
        <v>1</v>
      </c>
      <c r="K335" s="24">
        <v>0</v>
      </c>
    </row>
    <row r="336" spans="2:11" x14ac:dyDescent="0.25">
      <c r="B336" s="24" t="s">
        <v>114</v>
      </c>
      <c r="C336" s="24" t="s">
        <v>439</v>
      </c>
      <c r="D336" s="24" t="s">
        <v>361</v>
      </c>
      <c r="E336" s="24">
        <v>28</v>
      </c>
      <c r="F336" s="24">
        <v>2326</v>
      </c>
      <c r="G336" s="24">
        <v>9</v>
      </c>
      <c r="H336" s="24">
        <v>21</v>
      </c>
      <c r="I336" s="24">
        <v>58</v>
      </c>
      <c r="J336" s="24">
        <v>3</v>
      </c>
      <c r="K336" s="24">
        <v>0</v>
      </c>
    </row>
    <row r="337" spans="2:11" x14ac:dyDescent="0.25">
      <c r="B337" s="24" t="s">
        <v>114</v>
      </c>
      <c r="C337" s="24" t="s">
        <v>439</v>
      </c>
      <c r="D337" s="24" t="s">
        <v>440</v>
      </c>
      <c r="E337" s="24">
        <v>23</v>
      </c>
      <c r="F337" s="24">
        <v>1528</v>
      </c>
      <c r="G337" s="24">
        <v>7</v>
      </c>
      <c r="H337" s="24">
        <v>19</v>
      </c>
      <c r="I337" s="24">
        <v>42</v>
      </c>
      <c r="J337" s="24">
        <v>4</v>
      </c>
      <c r="K337" s="24">
        <v>0</v>
      </c>
    </row>
    <row r="338" spans="2:11" x14ac:dyDescent="0.25">
      <c r="B338" s="24" t="s">
        <v>114</v>
      </c>
      <c r="C338" s="24" t="s">
        <v>439</v>
      </c>
      <c r="D338" s="24" t="s">
        <v>441</v>
      </c>
      <c r="E338" s="24">
        <v>30</v>
      </c>
      <c r="F338" s="24">
        <v>2114</v>
      </c>
      <c r="G338" s="24">
        <v>7</v>
      </c>
      <c r="H338" s="24">
        <v>18</v>
      </c>
      <c r="I338" s="24">
        <v>48</v>
      </c>
      <c r="J338" s="24">
        <v>4</v>
      </c>
      <c r="K338" s="24">
        <v>0</v>
      </c>
    </row>
    <row r="339" spans="2:11" x14ac:dyDescent="0.25">
      <c r="B339" s="24" t="s">
        <v>114</v>
      </c>
      <c r="C339" s="24" t="s">
        <v>439</v>
      </c>
      <c r="D339" s="24" t="s">
        <v>442</v>
      </c>
      <c r="E339" s="24">
        <v>22</v>
      </c>
      <c r="F339" s="24">
        <v>1105</v>
      </c>
      <c r="G339" s="24">
        <v>5</v>
      </c>
      <c r="H339" s="24">
        <v>16</v>
      </c>
      <c r="I339" s="24">
        <v>34</v>
      </c>
      <c r="J339" s="24">
        <v>2</v>
      </c>
      <c r="K339" s="24">
        <v>0</v>
      </c>
    </row>
    <row r="340" spans="2:11" x14ac:dyDescent="0.25">
      <c r="B340" s="24" t="s">
        <v>114</v>
      </c>
      <c r="C340" s="24" t="s">
        <v>439</v>
      </c>
      <c r="D340" s="24" t="s">
        <v>364</v>
      </c>
      <c r="E340" s="24">
        <v>26</v>
      </c>
      <c r="F340" s="24">
        <v>1525</v>
      </c>
      <c r="G340" s="24">
        <v>4</v>
      </c>
      <c r="H340" s="24">
        <v>12</v>
      </c>
      <c r="I340" s="24">
        <v>35</v>
      </c>
      <c r="J340" s="24">
        <v>3</v>
      </c>
      <c r="K340" s="24">
        <v>0</v>
      </c>
    </row>
    <row r="341" spans="2:11" x14ac:dyDescent="0.25">
      <c r="B341" s="24" t="s">
        <v>114</v>
      </c>
      <c r="C341" s="24" t="s">
        <v>439</v>
      </c>
      <c r="D341" s="24" t="s">
        <v>443</v>
      </c>
      <c r="E341" s="24">
        <v>27</v>
      </c>
      <c r="F341" s="24">
        <v>2168</v>
      </c>
      <c r="G341" s="24">
        <v>2</v>
      </c>
      <c r="H341" s="24">
        <v>4</v>
      </c>
      <c r="I341" s="24">
        <v>7</v>
      </c>
      <c r="J341" s="24">
        <v>2</v>
      </c>
      <c r="K341" s="24">
        <v>0</v>
      </c>
    </row>
    <row r="342" spans="2:11" x14ac:dyDescent="0.25">
      <c r="B342" s="24" t="s">
        <v>114</v>
      </c>
      <c r="C342" s="24" t="s">
        <v>439</v>
      </c>
      <c r="D342" s="24" t="s">
        <v>444</v>
      </c>
      <c r="E342" s="24">
        <v>18</v>
      </c>
      <c r="F342" s="24">
        <v>950</v>
      </c>
      <c r="G342" s="24">
        <v>2</v>
      </c>
      <c r="H342" s="24">
        <v>13</v>
      </c>
      <c r="I342" s="24">
        <v>39</v>
      </c>
      <c r="J342" s="24">
        <v>1</v>
      </c>
      <c r="K342" s="24">
        <v>0</v>
      </c>
    </row>
    <row r="343" spans="2:11" x14ac:dyDescent="0.25">
      <c r="B343" s="24" t="s">
        <v>114</v>
      </c>
      <c r="C343" s="24" t="s">
        <v>439</v>
      </c>
      <c r="D343" s="24" t="s">
        <v>445</v>
      </c>
      <c r="E343" s="24">
        <v>27</v>
      </c>
      <c r="F343" s="24">
        <v>2413</v>
      </c>
      <c r="G343" s="24">
        <v>2</v>
      </c>
      <c r="H343" s="24">
        <v>8</v>
      </c>
      <c r="I343" s="24">
        <v>24</v>
      </c>
      <c r="J343" s="24">
        <v>3</v>
      </c>
      <c r="K343" s="24">
        <v>0</v>
      </c>
    </row>
    <row r="344" spans="2:11" x14ac:dyDescent="0.25">
      <c r="B344" s="24" t="s">
        <v>114</v>
      </c>
      <c r="C344" s="24" t="s">
        <v>439</v>
      </c>
      <c r="D344" s="24" t="s">
        <v>286</v>
      </c>
      <c r="E344" s="24">
        <v>20</v>
      </c>
      <c r="F344" s="24">
        <v>1159</v>
      </c>
      <c r="G344" s="24">
        <v>2</v>
      </c>
      <c r="H344" s="24">
        <v>11</v>
      </c>
      <c r="I344" s="24">
        <v>35</v>
      </c>
      <c r="J344" s="24">
        <v>1</v>
      </c>
      <c r="K344" s="24">
        <v>0</v>
      </c>
    </row>
    <row r="345" spans="2:11" x14ac:dyDescent="0.25">
      <c r="B345" s="24" t="s">
        <v>114</v>
      </c>
      <c r="C345" s="24" t="s">
        <v>439</v>
      </c>
      <c r="D345" s="24" t="s">
        <v>446</v>
      </c>
      <c r="E345" s="24">
        <v>15</v>
      </c>
      <c r="F345" s="24">
        <v>720</v>
      </c>
      <c r="G345" s="24">
        <v>1</v>
      </c>
      <c r="H345" s="24">
        <v>4</v>
      </c>
      <c r="I345" s="24">
        <v>17</v>
      </c>
      <c r="J345" s="24">
        <v>1</v>
      </c>
      <c r="K345" s="24">
        <v>0</v>
      </c>
    </row>
    <row r="346" spans="2:11" x14ac:dyDescent="0.25">
      <c r="B346" s="24" t="s">
        <v>114</v>
      </c>
      <c r="C346" s="24" t="s">
        <v>439</v>
      </c>
      <c r="D346" s="24" t="s">
        <v>447</v>
      </c>
      <c r="E346" s="24">
        <v>23</v>
      </c>
      <c r="F346" s="24">
        <v>1930</v>
      </c>
      <c r="G346" s="24">
        <v>1</v>
      </c>
      <c r="H346" s="24">
        <v>2</v>
      </c>
      <c r="I346" s="24">
        <v>7</v>
      </c>
      <c r="J346" s="24">
        <v>6</v>
      </c>
      <c r="K346" s="24">
        <v>0</v>
      </c>
    </row>
    <row r="347" spans="2:11" x14ac:dyDescent="0.25">
      <c r="B347" s="24" t="s">
        <v>114</v>
      </c>
      <c r="C347" s="24" t="s">
        <v>439</v>
      </c>
      <c r="D347" s="24" t="s">
        <v>448</v>
      </c>
      <c r="E347" s="24">
        <v>17</v>
      </c>
      <c r="F347" s="24">
        <v>1004</v>
      </c>
      <c r="G347" s="24">
        <v>1</v>
      </c>
      <c r="H347" s="24">
        <v>7</v>
      </c>
      <c r="I347" s="24">
        <v>12</v>
      </c>
      <c r="J347" s="24">
        <v>1</v>
      </c>
      <c r="K347" s="24">
        <v>0</v>
      </c>
    </row>
    <row r="348" spans="2:11" x14ac:dyDescent="0.25">
      <c r="B348" s="24" t="s">
        <v>114</v>
      </c>
      <c r="C348" s="24" t="s">
        <v>439</v>
      </c>
      <c r="D348" s="24" t="s">
        <v>449</v>
      </c>
      <c r="E348" s="24">
        <v>34</v>
      </c>
      <c r="F348" s="24">
        <v>3060</v>
      </c>
      <c r="G348" s="24">
        <v>1</v>
      </c>
      <c r="H348" s="24">
        <v>3</v>
      </c>
      <c r="I348" s="24">
        <v>10</v>
      </c>
      <c r="J348" s="24">
        <v>2</v>
      </c>
      <c r="K348" s="24">
        <v>0</v>
      </c>
    </row>
    <row r="349" spans="2:11" x14ac:dyDescent="0.25">
      <c r="B349" s="24" t="s">
        <v>114</v>
      </c>
      <c r="C349" s="24" t="s">
        <v>439</v>
      </c>
      <c r="D349" s="24" t="s">
        <v>450</v>
      </c>
      <c r="E349" s="24">
        <v>5</v>
      </c>
      <c r="F349" s="24">
        <v>106</v>
      </c>
      <c r="G349" s="24">
        <v>0</v>
      </c>
      <c r="H349" s="24">
        <v>0</v>
      </c>
      <c r="I349" s="24">
        <v>0</v>
      </c>
      <c r="J349" s="24">
        <v>0</v>
      </c>
      <c r="K349" s="24">
        <v>0</v>
      </c>
    </row>
    <row r="350" spans="2:11" x14ac:dyDescent="0.25">
      <c r="B350" s="24" t="s">
        <v>114</v>
      </c>
      <c r="C350" s="24" t="s">
        <v>439</v>
      </c>
      <c r="D350" s="24" t="s">
        <v>451</v>
      </c>
      <c r="E350" s="24">
        <v>29</v>
      </c>
      <c r="F350" s="24">
        <v>1954</v>
      </c>
      <c r="G350" s="24">
        <v>0</v>
      </c>
      <c r="H350" s="24">
        <v>1</v>
      </c>
      <c r="I350" s="24">
        <v>15</v>
      </c>
      <c r="J350" s="24">
        <v>5</v>
      </c>
      <c r="K350" s="24">
        <v>0</v>
      </c>
    </row>
    <row r="351" spans="2:11" x14ac:dyDescent="0.25">
      <c r="B351" s="24" t="s">
        <v>114</v>
      </c>
      <c r="C351" s="24" t="s">
        <v>439</v>
      </c>
      <c r="D351" s="24" t="s">
        <v>452</v>
      </c>
      <c r="E351" s="24">
        <v>29</v>
      </c>
      <c r="F351" s="24">
        <v>2383</v>
      </c>
      <c r="G351" s="24">
        <v>0</v>
      </c>
      <c r="H351" s="24">
        <v>2</v>
      </c>
      <c r="I351" s="24">
        <v>11</v>
      </c>
      <c r="J351" s="24">
        <v>9</v>
      </c>
      <c r="K351" s="24">
        <v>1</v>
      </c>
    </row>
    <row r="352" spans="2:11" x14ac:dyDescent="0.25">
      <c r="B352" s="24" t="s">
        <v>114</v>
      </c>
      <c r="C352" s="24" t="s">
        <v>439</v>
      </c>
      <c r="D352" s="24" t="s">
        <v>453</v>
      </c>
      <c r="E352" s="24">
        <v>29</v>
      </c>
      <c r="F352" s="24">
        <v>2610</v>
      </c>
      <c r="G352" s="24">
        <v>0</v>
      </c>
      <c r="H352" s="24">
        <v>3</v>
      </c>
      <c r="I352" s="24">
        <v>8</v>
      </c>
      <c r="J352" s="24">
        <v>4</v>
      </c>
      <c r="K352" s="24">
        <v>0</v>
      </c>
    </row>
    <row r="353" spans="2:11" x14ac:dyDescent="0.25">
      <c r="B353" s="24" t="s">
        <v>114</v>
      </c>
      <c r="C353" s="24" t="s">
        <v>439</v>
      </c>
      <c r="D353" s="24" t="s">
        <v>242</v>
      </c>
      <c r="E353" s="24">
        <v>5</v>
      </c>
      <c r="F353" s="24">
        <v>110</v>
      </c>
      <c r="G353" s="24">
        <v>0</v>
      </c>
      <c r="H353" s="24">
        <v>0</v>
      </c>
      <c r="I353" s="24">
        <v>0</v>
      </c>
      <c r="J353" s="24">
        <v>0</v>
      </c>
      <c r="K353" s="24">
        <v>0</v>
      </c>
    </row>
    <row r="354" spans="2:11" x14ac:dyDescent="0.25">
      <c r="B354" s="24" t="s">
        <v>114</v>
      </c>
      <c r="C354" s="24" t="s">
        <v>439</v>
      </c>
      <c r="D354" s="24" t="s">
        <v>454</v>
      </c>
      <c r="E354" s="24">
        <v>6</v>
      </c>
      <c r="F354" s="24">
        <v>304</v>
      </c>
      <c r="G354" s="24">
        <v>0</v>
      </c>
      <c r="H354" s="24">
        <v>0</v>
      </c>
      <c r="I354" s="24">
        <v>7</v>
      </c>
      <c r="J354" s="24">
        <v>2</v>
      </c>
      <c r="K354" s="24">
        <v>1</v>
      </c>
    </row>
    <row r="355" spans="2:11" x14ac:dyDescent="0.25">
      <c r="B355" s="24" t="s">
        <v>114</v>
      </c>
      <c r="C355" s="24" t="s">
        <v>439</v>
      </c>
      <c r="D355" s="24" t="s">
        <v>455</v>
      </c>
      <c r="E355" s="24">
        <v>1</v>
      </c>
      <c r="F355" s="24">
        <v>5</v>
      </c>
      <c r="G355" s="24">
        <v>0</v>
      </c>
      <c r="H355" s="24">
        <v>0</v>
      </c>
      <c r="I355" s="24">
        <v>0</v>
      </c>
      <c r="J355" s="24">
        <v>0</v>
      </c>
      <c r="K355" s="24">
        <v>0</v>
      </c>
    </row>
    <row r="356" spans="2:11" x14ac:dyDescent="0.25">
      <c r="B356" s="24" t="s">
        <v>114</v>
      </c>
      <c r="C356" s="24" t="s">
        <v>439</v>
      </c>
      <c r="D356" s="24" t="s">
        <v>456</v>
      </c>
      <c r="E356" s="24">
        <v>25</v>
      </c>
      <c r="F356" s="24">
        <v>2106</v>
      </c>
      <c r="G356" s="24">
        <v>0</v>
      </c>
      <c r="H356" s="24">
        <v>3</v>
      </c>
      <c r="I356" s="24">
        <v>11</v>
      </c>
      <c r="J356" s="24">
        <v>2</v>
      </c>
      <c r="K356" s="24">
        <v>0</v>
      </c>
    </row>
    <row r="357" spans="2:11" x14ac:dyDescent="0.25">
      <c r="B357" s="24" t="s">
        <v>114</v>
      </c>
      <c r="C357" s="24" t="s">
        <v>439</v>
      </c>
      <c r="D357" s="24" t="s">
        <v>457</v>
      </c>
      <c r="E357" s="24">
        <v>23</v>
      </c>
      <c r="F357" s="24">
        <v>1134</v>
      </c>
      <c r="G357" s="24">
        <v>0</v>
      </c>
      <c r="H357" s="24">
        <v>0</v>
      </c>
      <c r="I357" s="24">
        <v>3</v>
      </c>
      <c r="J357" s="24">
        <v>0</v>
      </c>
      <c r="K357" s="24">
        <v>0</v>
      </c>
    </row>
    <row r="358" spans="2:11" x14ac:dyDescent="0.25">
      <c r="B358" s="24" t="s">
        <v>114</v>
      </c>
      <c r="C358" s="24" t="s">
        <v>439</v>
      </c>
      <c r="D358" s="24" t="s">
        <v>458</v>
      </c>
      <c r="E358" s="24">
        <v>20</v>
      </c>
      <c r="F358" s="24">
        <v>770</v>
      </c>
      <c r="G358" s="24">
        <v>0</v>
      </c>
      <c r="H358" s="24">
        <v>3</v>
      </c>
      <c r="I358" s="24">
        <v>11</v>
      </c>
      <c r="J358" s="24">
        <v>2</v>
      </c>
      <c r="K358" s="24">
        <v>0</v>
      </c>
    </row>
    <row r="359" spans="2:11" x14ac:dyDescent="0.25">
      <c r="B359" s="24" t="s">
        <v>114</v>
      </c>
      <c r="C359" s="24" t="s">
        <v>439</v>
      </c>
      <c r="D359" s="24" t="s">
        <v>459</v>
      </c>
      <c r="E359" s="24">
        <v>1</v>
      </c>
      <c r="F359" s="24">
        <v>9</v>
      </c>
      <c r="G359" s="24">
        <v>0</v>
      </c>
      <c r="H359" s="24">
        <v>0</v>
      </c>
      <c r="I359" s="24">
        <v>0</v>
      </c>
      <c r="J359" s="24">
        <v>0</v>
      </c>
      <c r="K359" s="24">
        <v>0</v>
      </c>
    </row>
    <row r="360" spans="2:11" x14ac:dyDescent="0.25">
      <c r="B360" s="24" t="s">
        <v>114</v>
      </c>
      <c r="C360" s="24" t="s">
        <v>439</v>
      </c>
      <c r="D360" s="24" t="s">
        <v>460</v>
      </c>
      <c r="E360" s="24">
        <v>34</v>
      </c>
      <c r="F360" s="24">
        <v>3060</v>
      </c>
      <c r="G360" s="24">
        <v>0</v>
      </c>
      <c r="H360" s="24">
        <v>0</v>
      </c>
      <c r="I360" s="24">
        <v>0</v>
      </c>
      <c r="J360" s="24">
        <v>3</v>
      </c>
      <c r="K360" s="24">
        <v>0</v>
      </c>
    </row>
    <row r="361" spans="2:11" x14ac:dyDescent="0.25">
      <c r="B361" s="24" t="s">
        <v>114</v>
      </c>
      <c r="C361" s="24" t="s">
        <v>439</v>
      </c>
      <c r="D361" s="24" t="s">
        <v>461</v>
      </c>
      <c r="E361" s="24">
        <v>3</v>
      </c>
      <c r="F361" s="24">
        <v>76</v>
      </c>
      <c r="G361" s="24">
        <v>0</v>
      </c>
      <c r="H361" s="24">
        <v>0</v>
      </c>
      <c r="I361" s="24">
        <v>1</v>
      </c>
      <c r="J361" s="24">
        <v>0</v>
      </c>
      <c r="K361" s="24">
        <v>0</v>
      </c>
    </row>
    <row r="362" spans="2:11" x14ac:dyDescent="0.25">
      <c r="B362" s="24" t="s">
        <v>114</v>
      </c>
      <c r="C362" s="24" t="s">
        <v>462</v>
      </c>
      <c r="D362" s="24" t="s">
        <v>463</v>
      </c>
      <c r="E362" s="24">
        <v>32</v>
      </c>
      <c r="F362" s="24">
        <v>2240</v>
      </c>
      <c r="G362" s="24">
        <v>15</v>
      </c>
      <c r="H362" s="24">
        <v>23</v>
      </c>
      <c r="I362" s="24">
        <v>61</v>
      </c>
      <c r="J362" s="24">
        <v>3</v>
      </c>
      <c r="K362" s="24">
        <v>1</v>
      </c>
    </row>
    <row r="363" spans="2:11" x14ac:dyDescent="0.25">
      <c r="B363" s="24" t="s">
        <v>114</v>
      </c>
      <c r="C363" s="24" t="s">
        <v>462</v>
      </c>
      <c r="D363" s="24" t="s">
        <v>464</v>
      </c>
      <c r="E363" s="24">
        <v>33</v>
      </c>
      <c r="F363" s="24">
        <v>2757</v>
      </c>
      <c r="G363" s="24">
        <v>3</v>
      </c>
      <c r="H363" s="24">
        <v>18</v>
      </c>
      <c r="I363" s="24">
        <v>46</v>
      </c>
      <c r="J363" s="24">
        <v>9</v>
      </c>
      <c r="K363" s="24">
        <v>0</v>
      </c>
    </row>
    <row r="364" spans="2:11" x14ac:dyDescent="0.25">
      <c r="B364" s="24" t="s">
        <v>114</v>
      </c>
      <c r="C364" s="24" t="s">
        <v>462</v>
      </c>
      <c r="D364" s="24" t="s">
        <v>465</v>
      </c>
      <c r="E364" s="24">
        <v>22</v>
      </c>
      <c r="F364" s="24">
        <v>1134</v>
      </c>
      <c r="G364" s="24">
        <v>2</v>
      </c>
      <c r="H364" s="24">
        <v>12</v>
      </c>
      <c r="I364" s="24">
        <v>41</v>
      </c>
      <c r="J364" s="24">
        <v>2</v>
      </c>
      <c r="K364" s="24">
        <v>0</v>
      </c>
    </row>
    <row r="365" spans="2:11" x14ac:dyDescent="0.25">
      <c r="B365" s="24" t="s">
        <v>114</v>
      </c>
      <c r="C365" s="24" t="s">
        <v>462</v>
      </c>
      <c r="D365" s="24" t="s">
        <v>466</v>
      </c>
      <c r="E365" s="24">
        <v>26</v>
      </c>
      <c r="F365" s="24">
        <v>1916</v>
      </c>
      <c r="G365" s="24">
        <v>2</v>
      </c>
      <c r="H365" s="24">
        <v>4</v>
      </c>
      <c r="I365" s="24">
        <v>12</v>
      </c>
      <c r="J365" s="24">
        <v>3</v>
      </c>
      <c r="K365" s="24">
        <v>0</v>
      </c>
    </row>
    <row r="366" spans="2:11" x14ac:dyDescent="0.25">
      <c r="B366" s="24" t="s">
        <v>114</v>
      </c>
      <c r="C366" s="24" t="s">
        <v>462</v>
      </c>
      <c r="D366" s="24" t="s">
        <v>467</v>
      </c>
      <c r="E366" s="24">
        <v>10</v>
      </c>
      <c r="F366" s="24">
        <v>700</v>
      </c>
      <c r="G366" s="24">
        <v>2</v>
      </c>
      <c r="H366" s="24">
        <v>7</v>
      </c>
      <c r="I366" s="24">
        <v>24</v>
      </c>
      <c r="J366" s="24">
        <v>1</v>
      </c>
      <c r="K366" s="24">
        <v>0</v>
      </c>
    </row>
    <row r="367" spans="2:11" x14ac:dyDescent="0.25">
      <c r="B367" s="24" t="s">
        <v>114</v>
      </c>
      <c r="C367" s="24" t="s">
        <v>462</v>
      </c>
      <c r="D367" s="24" t="s">
        <v>468</v>
      </c>
      <c r="E367" s="24">
        <v>17</v>
      </c>
      <c r="F367" s="24">
        <v>1530</v>
      </c>
      <c r="G367" s="24">
        <v>1</v>
      </c>
      <c r="H367" s="24">
        <v>3</v>
      </c>
      <c r="I367" s="24">
        <v>9</v>
      </c>
      <c r="J367" s="24">
        <v>1</v>
      </c>
      <c r="K367" s="24">
        <v>0</v>
      </c>
    </row>
    <row r="368" spans="2:11" x14ac:dyDescent="0.25">
      <c r="B368" s="24" t="s">
        <v>114</v>
      </c>
      <c r="C368" s="24" t="s">
        <v>462</v>
      </c>
      <c r="D368" s="24" t="s">
        <v>469</v>
      </c>
      <c r="E368" s="24">
        <v>34</v>
      </c>
      <c r="F368" s="24">
        <v>3060</v>
      </c>
      <c r="G368" s="24">
        <v>1</v>
      </c>
      <c r="H368" s="24">
        <v>8</v>
      </c>
      <c r="I368" s="24">
        <v>27</v>
      </c>
      <c r="J368" s="24">
        <v>2</v>
      </c>
      <c r="K368" s="24">
        <v>0</v>
      </c>
    </row>
    <row r="369" spans="2:11" x14ac:dyDescent="0.25">
      <c r="B369" s="24" t="s">
        <v>114</v>
      </c>
      <c r="C369" s="24" t="s">
        <v>462</v>
      </c>
      <c r="D369" s="24" t="s">
        <v>470</v>
      </c>
      <c r="E369" s="24">
        <v>27</v>
      </c>
      <c r="F369" s="24">
        <v>2259</v>
      </c>
      <c r="G369" s="24">
        <v>1</v>
      </c>
      <c r="H369" s="24">
        <v>2</v>
      </c>
      <c r="I369" s="24">
        <v>12</v>
      </c>
      <c r="J369" s="24">
        <v>6</v>
      </c>
      <c r="K369" s="24">
        <v>1</v>
      </c>
    </row>
    <row r="370" spans="2:11" x14ac:dyDescent="0.25">
      <c r="B370" s="24" t="s">
        <v>114</v>
      </c>
      <c r="C370" s="24" t="s">
        <v>462</v>
      </c>
      <c r="D370" s="24" t="s">
        <v>471</v>
      </c>
      <c r="E370" s="24">
        <v>14</v>
      </c>
      <c r="F370" s="24">
        <v>915</v>
      </c>
      <c r="G370" s="24">
        <v>1</v>
      </c>
      <c r="H370" s="24">
        <v>6</v>
      </c>
      <c r="I370" s="24">
        <v>12</v>
      </c>
      <c r="J370" s="24">
        <v>0</v>
      </c>
      <c r="K370" s="24">
        <v>0</v>
      </c>
    </row>
    <row r="371" spans="2:11" x14ac:dyDescent="0.25">
      <c r="B371" s="24" t="s">
        <v>114</v>
      </c>
      <c r="C371" s="24" t="s">
        <v>462</v>
      </c>
      <c r="D371" s="24" t="s">
        <v>472</v>
      </c>
      <c r="E371" s="24">
        <v>7</v>
      </c>
      <c r="F371" s="24">
        <v>233</v>
      </c>
      <c r="G371" s="24">
        <v>1</v>
      </c>
      <c r="H371" s="24">
        <v>2</v>
      </c>
      <c r="I371" s="24">
        <v>4</v>
      </c>
      <c r="J371" s="24">
        <v>0</v>
      </c>
      <c r="K371" s="24">
        <v>0</v>
      </c>
    </row>
    <row r="372" spans="2:11" x14ac:dyDescent="0.25">
      <c r="B372" s="24" t="s">
        <v>114</v>
      </c>
      <c r="C372" s="24" t="s">
        <v>462</v>
      </c>
      <c r="D372" s="24" t="s">
        <v>473</v>
      </c>
      <c r="E372" s="24">
        <v>24</v>
      </c>
      <c r="F372" s="24">
        <v>659</v>
      </c>
      <c r="G372" s="24">
        <v>1</v>
      </c>
      <c r="H372" s="24">
        <v>6</v>
      </c>
      <c r="I372" s="24">
        <v>16</v>
      </c>
      <c r="J372" s="24">
        <v>3</v>
      </c>
      <c r="K372" s="24">
        <v>0</v>
      </c>
    </row>
    <row r="373" spans="2:11" x14ac:dyDescent="0.25">
      <c r="B373" s="24" t="s">
        <v>114</v>
      </c>
      <c r="C373" s="24" t="s">
        <v>462</v>
      </c>
      <c r="D373" s="24" t="s">
        <v>474</v>
      </c>
      <c r="E373" s="24">
        <v>26</v>
      </c>
      <c r="F373" s="24">
        <v>2153</v>
      </c>
      <c r="G373" s="24">
        <v>1</v>
      </c>
      <c r="H373" s="24">
        <v>3</v>
      </c>
      <c r="I373" s="24">
        <v>9</v>
      </c>
      <c r="J373" s="24">
        <v>4</v>
      </c>
      <c r="K373" s="24">
        <v>2</v>
      </c>
    </row>
    <row r="374" spans="2:11" x14ac:dyDescent="0.25">
      <c r="B374" s="24" t="s">
        <v>114</v>
      </c>
      <c r="C374" s="24" t="s">
        <v>462</v>
      </c>
      <c r="D374" s="24" t="s">
        <v>475</v>
      </c>
      <c r="E374" s="24">
        <v>25</v>
      </c>
      <c r="F374" s="24">
        <v>1939</v>
      </c>
      <c r="G374" s="24">
        <v>1</v>
      </c>
      <c r="H374" s="24">
        <v>5</v>
      </c>
      <c r="I374" s="24">
        <v>16</v>
      </c>
      <c r="J374" s="24">
        <v>3</v>
      </c>
      <c r="K374" s="24">
        <v>0</v>
      </c>
    </row>
    <row r="375" spans="2:11" x14ac:dyDescent="0.25">
      <c r="B375" s="24" t="s">
        <v>114</v>
      </c>
      <c r="C375" s="24" t="s">
        <v>462</v>
      </c>
      <c r="D375" s="24" t="s">
        <v>476</v>
      </c>
      <c r="E375" s="24">
        <v>12</v>
      </c>
      <c r="F375" s="24">
        <v>851</v>
      </c>
      <c r="G375" s="24">
        <v>0</v>
      </c>
      <c r="H375" s="24">
        <v>0</v>
      </c>
      <c r="I375" s="24">
        <v>5</v>
      </c>
      <c r="J375" s="24">
        <v>2</v>
      </c>
      <c r="K375" s="24">
        <v>0</v>
      </c>
    </row>
    <row r="376" spans="2:11" x14ac:dyDescent="0.25">
      <c r="B376" s="24" t="s">
        <v>114</v>
      </c>
      <c r="C376" s="24" t="s">
        <v>462</v>
      </c>
      <c r="D376" s="24" t="s">
        <v>477</v>
      </c>
      <c r="E376" s="24">
        <v>1</v>
      </c>
      <c r="F376" s="24">
        <v>38</v>
      </c>
      <c r="G376" s="24">
        <v>0</v>
      </c>
      <c r="H376" s="24">
        <v>0</v>
      </c>
      <c r="I376" s="24">
        <v>0</v>
      </c>
      <c r="J376" s="24">
        <v>0</v>
      </c>
      <c r="K376" s="24">
        <v>0</v>
      </c>
    </row>
    <row r="377" spans="2:11" x14ac:dyDescent="0.25">
      <c r="B377" s="24" t="s">
        <v>114</v>
      </c>
      <c r="C377" s="24" t="s">
        <v>462</v>
      </c>
      <c r="D377" s="24" t="s">
        <v>478</v>
      </c>
      <c r="E377" s="24">
        <v>2</v>
      </c>
      <c r="F377" s="24">
        <v>51</v>
      </c>
      <c r="G377" s="24">
        <v>0</v>
      </c>
      <c r="H377" s="24">
        <v>0</v>
      </c>
      <c r="I377" s="24">
        <v>0</v>
      </c>
      <c r="J377" s="24">
        <v>0</v>
      </c>
      <c r="K377" s="24">
        <v>0</v>
      </c>
    </row>
    <row r="378" spans="2:11" x14ac:dyDescent="0.25">
      <c r="B378" s="24" t="s">
        <v>114</v>
      </c>
      <c r="C378" s="24" t="s">
        <v>462</v>
      </c>
      <c r="D378" s="24" t="s">
        <v>479</v>
      </c>
      <c r="E378" s="24">
        <v>15</v>
      </c>
      <c r="F378" s="24">
        <v>1045</v>
      </c>
      <c r="G378" s="24">
        <v>0</v>
      </c>
      <c r="H378" s="24">
        <v>5</v>
      </c>
      <c r="I378" s="24">
        <v>11</v>
      </c>
      <c r="J378" s="24">
        <v>0</v>
      </c>
      <c r="K378" s="24">
        <v>0</v>
      </c>
    </row>
    <row r="379" spans="2:11" x14ac:dyDescent="0.25">
      <c r="B379" s="24" t="s">
        <v>114</v>
      </c>
      <c r="C379" s="24" t="s">
        <v>462</v>
      </c>
      <c r="D379" s="24" t="s">
        <v>480</v>
      </c>
      <c r="E379" s="24">
        <v>2</v>
      </c>
      <c r="F379" s="24">
        <v>153</v>
      </c>
      <c r="G379" s="24">
        <v>0</v>
      </c>
      <c r="H379" s="24">
        <v>0</v>
      </c>
      <c r="I379" s="24">
        <v>0</v>
      </c>
      <c r="J379" s="24">
        <v>0</v>
      </c>
      <c r="K379" s="24">
        <v>0</v>
      </c>
    </row>
    <row r="380" spans="2:11" x14ac:dyDescent="0.25">
      <c r="B380" s="24" t="s">
        <v>114</v>
      </c>
      <c r="C380" s="24" t="s">
        <v>462</v>
      </c>
      <c r="D380" s="24" t="s">
        <v>481</v>
      </c>
      <c r="E380" s="24">
        <v>2</v>
      </c>
      <c r="F380" s="24">
        <v>60</v>
      </c>
      <c r="G380" s="24">
        <v>0</v>
      </c>
      <c r="H380" s="24">
        <v>0</v>
      </c>
      <c r="I380" s="24">
        <v>0</v>
      </c>
      <c r="J380" s="24">
        <v>0</v>
      </c>
      <c r="K380" s="24">
        <v>0</v>
      </c>
    </row>
    <row r="381" spans="2:11" x14ac:dyDescent="0.25">
      <c r="B381" s="24" t="s">
        <v>114</v>
      </c>
      <c r="C381" s="24" t="s">
        <v>462</v>
      </c>
      <c r="D381" s="24" t="s">
        <v>482</v>
      </c>
      <c r="E381" s="24">
        <v>12</v>
      </c>
      <c r="F381" s="24">
        <v>901</v>
      </c>
      <c r="G381" s="24">
        <v>0</v>
      </c>
      <c r="H381" s="24">
        <v>1</v>
      </c>
      <c r="I381" s="24">
        <v>5</v>
      </c>
      <c r="J381" s="24">
        <v>1</v>
      </c>
      <c r="K381" s="24">
        <v>0</v>
      </c>
    </row>
    <row r="382" spans="2:11" x14ac:dyDescent="0.25">
      <c r="B382" s="24" t="s">
        <v>114</v>
      </c>
      <c r="C382" s="24" t="s">
        <v>462</v>
      </c>
      <c r="D382" s="24" t="s">
        <v>483</v>
      </c>
      <c r="E382" s="24">
        <v>6</v>
      </c>
      <c r="F382" s="24">
        <v>244</v>
      </c>
      <c r="G382" s="24">
        <v>0</v>
      </c>
      <c r="H382" s="24">
        <v>2</v>
      </c>
      <c r="I382" s="24">
        <v>8</v>
      </c>
      <c r="J382" s="24">
        <v>1</v>
      </c>
      <c r="K382" s="24">
        <v>0</v>
      </c>
    </row>
    <row r="383" spans="2:11" x14ac:dyDescent="0.25">
      <c r="B383" s="24" t="s">
        <v>114</v>
      </c>
      <c r="C383" s="24" t="s">
        <v>462</v>
      </c>
      <c r="D383" s="24" t="s">
        <v>484</v>
      </c>
      <c r="E383" s="24">
        <v>15</v>
      </c>
      <c r="F383" s="24">
        <v>1151</v>
      </c>
      <c r="G383" s="24">
        <v>0</v>
      </c>
      <c r="H383" s="24">
        <v>1</v>
      </c>
      <c r="I383" s="24">
        <v>4</v>
      </c>
      <c r="J383" s="24">
        <v>3</v>
      </c>
      <c r="K383" s="24">
        <v>0</v>
      </c>
    </row>
    <row r="384" spans="2:11" x14ac:dyDescent="0.25">
      <c r="B384" s="24" t="s">
        <v>114</v>
      </c>
      <c r="C384" s="24" t="s">
        <v>462</v>
      </c>
      <c r="D384" s="24" t="s">
        <v>485</v>
      </c>
      <c r="E384" s="24">
        <v>11</v>
      </c>
      <c r="F384" s="24">
        <v>867</v>
      </c>
      <c r="G384" s="24">
        <v>0</v>
      </c>
      <c r="H384" s="24">
        <v>0</v>
      </c>
      <c r="I384" s="24">
        <v>2</v>
      </c>
      <c r="J384" s="24">
        <v>2</v>
      </c>
      <c r="K384" s="24">
        <v>0</v>
      </c>
    </row>
    <row r="385" spans="2:11" x14ac:dyDescent="0.25">
      <c r="B385" s="24" t="s">
        <v>114</v>
      </c>
      <c r="C385" s="24" t="s">
        <v>462</v>
      </c>
      <c r="D385" s="24" t="s">
        <v>486</v>
      </c>
      <c r="E385" s="24">
        <v>10</v>
      </c>
      <c r="F385" s="24">
        <v>494</v>
      </c>
      <c r="G385" s="24">
        <v>0</v>
      </c>
      <c r="H385" s="24">
        <v>5</v>
      </c>
      <c r="I385" s="24">
        <v>17</v>
      </c>
      <c r="J385" s="24">
        <v>0</v>
      </c>
      <c r="K385" s="24">
        <v>1</v>
      </c>
    </row>
    <row r="386" spans="2:11" x14ac:dyDescent="0.25">
      <c r="B386" s="24" t="s">
        <v>114</v>
      </c>
      <c r="C386" s="24" t="s">
        <v>462</v>
      </c>
      <c r="D386" s="24" t="s">
        <v>487</v>
      </c>
      <c r="E386" s="24">
        <v>18</v>
      </c>
      <c r="F386" s="24">
        <v>1310</v>
      </c>
      <c r="G386" s="24">
        <v>0</v>
      </c>
      <c r="H386" s="24">
        <v>1</v>
      </c>
      <c r="I386" s="24">
        <v>12</v>
      </c>
      <c r="J386" s="24">
        <v>1</v>
      </c>
      <c r="K386" s="24">
        <v>0</v>
      </c>
    </row>
    <row r="387" spans="2:11" x14ac:dyDescent="0.25">
      <c r="B387" s="24" t="s">
        <v>114</v>
      </c>
      <c r="C387" s="24" t="s">
        <v>462</v>
      </c>
      <c r="D387" s="24" t="s">
        <v>488</v>
      </c>
      <c r="E387" s="24">
        <v>33</v>
      </c>
      <c r="F387" s="24">
        <v>2907</v>
      </c>
      <c r="G387" s="24">
        <v>0</v>
      </c>
      <c r="H387" s="24">
        <v>0</v>
      </c>
      <c r="I387" s="24">
        <v>1</v>
      </c>
      <c r="J387" s="24">
        <v>0</v>
      </c>
      <c r="K387" s="24">
        <v>0</v>
      </c>
    </row>
    <row r="388" spans="2:11" x14ac:dyDescent="0.25">
      <c r="B388" s="24" t="s">
        <v>114</v>
      </c>
      <c r="C388" s="24" t="s">
        <v>462</v>
      </c>
      <c r="D388" s="24" t="s">
        <v>489</v>
      </c>
      <c r="E388" s="24">
        <v>4</v>
      </c>
      <c r="F388" s="24">
        <v>215</v>
      </c>
      <c r="G388" s="24">
        <v>0</v>
      </c>
      <c r="H388" s="24">
        <v>0</v>
      </c>
      <c r="I388" s="24">
        <v>4</v>
      </c>
      <c r="J388" s="24">
        <v>0</v>
      </c>
      <c r="K388" s="24">
        <v>0</v>
      </c>
    </row>
    <row r="389" spans="2:11" x14ac:dyDescent="0.25">
      <c r="B389" s="24" t="s">
        <v>114</v>
      </c>
      <c r="C389" s="24" t="s">
        <v>462</v>
      </c>
      <c r="D389" s="24" t="s">
        <v>490</v>
      </c>
      <c r="E389" s="24">
        <v>6</v>
      </c>
      <c r="F389" s="24">
        <v>188</v>
      </c>
      <c r="G389" s="24">
        <v>0</v>
      </c>
      <c r="H389" s="24">
        <v>0</v>
      </c>
      <c r="I389" s="24">
        <v>1</v>
      </c>
      <c r="J389" s="24">
        <v>0</v>
      </c>
      <c r="K389" s="24">
        <v>0</v>
      </c>
    </row>
    <row r="390" spans="2:11" x14ac:dyDescent="0.25">
      <c r="B390" s="24" t="s">
        <v>114</v>
      </c>
      <c r="C390" s="24" t="s">
        <v>462</v>
      </c>
      <c r="D390" s="24" t="s">
        <v>491</v>
      </c>
      <c r="E390" s="24">
        <v>24</v>
      </c>
      <c r="F390" s="24">
        <v>1499</v>
      </c>
      <c r="G390" s="24">
        <v>0</v>
      </c>
      <c r="H390" s="24">
        <v>8</v>
      </c>
      <c r="I390" s="24">
        <v>24</v>
      </c>
      <c r="J390" s="24">
        <v>3</v>
      </c>
      <c r="K390" s="24">
        <v>0</v>
      </c>
    </row>
    <row r="391" spans="2:11" x14ac:dyDescent="0.25">
      <c r="B391" s="24" t="s">
        <v>114</v>
      </c>
      <c r="C391" s="24" t="s">
        <v>492</v>
      </c>
      <c r="D391" s="24" t="s">
        <v>493</v>
      </c>
      <c r="E391" s="24">
        <v>32</v>
      </c>
      <c r="F391" s="24">
        <v>2484</v>
      </c>
      <c r="G391" s="24">
        <v>13</v>
      </c>
      <c r="H391" s="24">
        <v>41</v>
      </c>
      <c r="I391" s="24">
        <v>92</v>
      </c>
      <c r="J391" s="24">
        <v>1</v>
      </c>
      <c r="K391" s="24">
        <v>0</v>
      </c>
    </row>
    <row r="392" spans="2:11" x14ac:dyDescent="0.25">
      <c r="B392" s="24" t="s">
        <v>114</v>
      </c>
      <c r="C392" s="24" t="s">
        <v>492</v>
      </c>
      <c r="D392" s="24" t="s">
        <v>494</v>
      </c>
      <c r="E392" s="24">
        <v>25</v>
      </c>
      <c r="F392" s="24">
        <v>1271</v>
      </c>
      <c r="G392" s="24">
        <v>9</v>
      </c>
      <c r="H392" s="24">
        <v>20</v>
      </c>
      <c r="I392" s="24">
        <v>38</v>
      </c>
      <c r="J392" s="24">
        <v>1</v>
      </c>
      <c r="K392" s="24">
        <v>0</v>
      </c>
    </row>
    <row r="393" spans="2:11" x14ac:dyDescent="0.25">
      <c r="B393" s="24" t="s">
        <v>114</v>
      </c>
      <c r="C393" s="24" t="s">
        <v>492</v>
      </c>
      <c r="D393" s="24" t="s">
        <v>495</v>
      </c>
      <c r="E393" s="24">
        <v>27</v>
      </c>
      <c r="F393" s="24">
        <v>1966</v>
      </c>
      <c r="G393" s="24">
        <v>6</v>
      </c>
      <c r="H393" s="24">
        <v>13</v>
      </c>
      <c r="I393" s="24">
        <v>44</v>
      </c>
      <c r="J393" s="24">
        <v>7</v>
      </c>
      <c r="K393" s="24">
        <v>2</v>
      </c>
    </row>
    <row r="394" spans="2:11" x14ac:dyDescent="0.25">
      <c r="B394" s="24" t="s">
        <v>114</v>
      </c>
      <c r="C394" s="24" t="s">
        <v>492</v>
      </c>
      <c r="D394" s="24" t="s">
        <v>496</v>
      </c>
      <c r="E394" s="24">
        <v>11</v>
      </c>
      <c r="F394" s="24">
        <v>575</v>
      </c>
      <c r="G394" s="24">
        <v>5</v>
      </c>
      <c r="H394" s="24">
        <v>6</v>
      </c>
      <c r="I394" s="24">
        <v>13</v>
      </c>
      <c r="J394" s="24">
        <v>1</v>
      </c>
      <c r="K394" s="24">
        <v>0</v>
      </c>
    </row>
    <row r="395" spans="2:11" x14ac:dyDescent="0.25">
      <c r="B395" s="24" t="s">
        <v>114</v>
      </c>
      <c r="C395" s="24" t="s">
        <v>492</v>
      </c>
      <c r="D395" s="24" t="s">
        <v>497</v>
      </c>
      <c r="E395" s="24">
        <v>28</v>
      </c>
      <c r="F395" s="24">
        <v>1608</v>
      </c>
      <c r="G395" s="24">
        <v>4</v>
      </c>
      <c r="H395" s="24">
        <v>15</v>
      </c>
      <c r="I395" s="24">
        <v>42</v>
      </c>
      <c r="J395" s="24">
        <v>0</v>
      </c>
      <c r="K395" s="24">
        <v>0</v>
      </c>
    </row>
    <row r="396" spans="2:11" x14ac:dyDescent="0.25">
      <c r="B396" s="24" t="s">
        <v>114</v>
      </c>
      <c r="C396" s="24" t="s">
        <v>492</v>
      </c>
      <c r="D396" s="24" t="s">
        <v>498</v>
      </c>
      <c r="E396" s="24">
        <v>30</v>
      </c>
      <c r="F396" s="24">
        <v>1660</v>
      </c>
      <c r="G396" s="24">
        <v>4</v>
      </c>
      <c r="H396" s="24">
        <v>14</v>
      </c>
      <c r="I396" s="24">
        <v>39</v>
      </c>
      <c r="J396" s="24">
        <v>1</v>
      </c>
      <c r="K396" s="24">
        <v>0</v>
      </c>
    </row>
    <row r="397" spans="2:11" x14ac:dyDescent="0.25">
      <c r="B397" s="24" t="s">
        <v>114</v>
      </c>
      <c r="C397" s="24" t="s">
        <v>492</v>
      </c>
      <c r="D397" s="24" t="s">
        <v>499</v>
      </c>
      <c r="E397" s="24">
        <v>26</v>
      </c>
      <c r="F397" s="24">
        <v>2127</v>
      </c>
      <c r="G397" s="24">
        <v>3</v>
      </c>
      <c r="H397" s="24">
        <v>3</v>
      </c>
      <c r="I397" s="24">
        <v>11</v>
      </c>
      <c r="J397" s="24">
        <v>5</v>
      </c>
      <c r="K397" s="24">
        <v>1</v>
      </c>
    </row>
    <row r="398" spans="2:11" x14ac:dyDescent="0.25">
      <c r="B398" s="24" t="s">
        <v>114</v>
      </c>
      <c r="C398" s="24" t="s">
        <v>492</v>
      </c>
      <c r="D398" s="24" t="s">
        <v>500</v>
      </c>
      <c r="E398" s="24">
        <v>22</v>
      </c>
      <c r="F398" s="24">
        <v>1791</v>
      </c>
      <c r="G398" s="24">
        <v>3</v>
      </c>
      <c r="H398" s="24">
        <v>22</v>
      </c>
      <c r="I398" s="24">
        <v>61</v>
      </c>
      <c r="J398" s="24">
        <v>4</v>
      </c>
      <c r="K398" s="24">
        <v>0</v>
      </c>
    </row>
    <row r="399" spans="2:11" x14ac:dyDescent="0.25">
      <c r="B399" s="24" t="s">
        <v>114</v>
      </c>
      <c r="C399" s="24" t="s">
        <v>492</v>
      </c>
      <c r="D399" s="24" t="s">
        <v>501</v>
      </c>
      <c r="E399" s="24">
        <v>28</v>
      </c>
      <c r="F399" s="24">
        <v>2263</v>
      </c>
      <c r="G399" s="24">
        <v>3</v>
      </c>
      <c r="H399" s="24">
        <v>7</v>
      </c>
      <c r="I399" s="24">
        <v>10</v>
      </c>
      <c r="J399" s="24">
        <v>2</v>
      </c>
      <c r="K399" s="24">
        <v>1</v>
      </c>
    </row>
    <row r="400" spans="2:11" x14ac:dyDescent="0.25">
      <c r="B400" s="24" t="s">
        <v>114</v>
      </c>
      <c r="C400" s="24" t="s">
        <v>492</v>
      </c>
      <c r="D400" s="24" t="s">
        <v>502</v>
      </c>
      <c r="E400" s="24">
        <v>21</v>
      </c>
      <c r="F400" s="24">
        <v>1372</v>
      </c>
      <c r="G400" s="24">
        <v>2</v>
      </c>
      <c r="H400" s="24">
        <v>9</v>
      </c>
      <c r="I400" s="24">
        <v>35</v>
      </c>
      <c r="J400" s="24">
        <v>0</v>
      </c>
      <c r="K400" s="24">
        <v>1</v>
      </c>
    </row>
    <row r="401" spans="2:11" x14ac:dyDescent="0.25">
      <c r="B401" s="24" t="s">
        <v>114</v>
      </c>
      <c r="C401" s="24" t="s">
        <v>492</v>
      </c>
      <c r="D401" s="24" t="s">
        <v>503</v>
      </c>
      <c r="E401" s="24">
        <v>15</v>
      </c>
      <c r="F401" s="24">
        <v>1177</v>
      </c>
      <c r="G401" s="24">
        <v>2</v>
      </c>
      <c r="H401" s="24">
        <v>8</v>
      </c>
      <c r="I401" s="24">
        <v>24</v>
      </c>
      <c r="J401" s="24">
        <v>3</v>
      </c>
      <c r="K401" s="24">
        <v>0</v>
      </c>
    </row>
    <row r="402" spans="2:11" x14ac:dyDescent="0.25">
      <c r="B402" s="24" t="s">
        <v>114</v>
      </c>
      <c r="C402" s="24" t="s">
        <v>492</v>
      </c>
      <c r="D402" s="24" t="s">
        <v>504</v>
      </c>
      <c r="E402" s="24">
        <v>18</v>
      </c>
      <c r="F402" s="24">
        <v>1350</v>
      </c>
      <c r="G402" s="24">
        <v>1</v>
      </c>
      <c r="H402" s="24">
        <v>3</v>
      </c>
      <c r="I402" s="24">
        <v>11</v>
      </c>
      <c r="J402" s="24">
        <v>2</v>
      </c>
      <c r="K402" s="24">
        <v>0</v>
      </c>
    </row>
    <row r="403" spans="2:11" x14ac:dyDescent="0.25">
      <c r="B403" s="24" t="s">
        <v>114</v>
      </c>
      <c r="C403" s="24" t="s">
        <v>492</v>
      </c>
      <c r="D403" s="24" t="s">
        <v>266</v>
      </c>
      <c r="E403" s="24">
        <v>27</v>
      </c>
      <c r="F403" s="24">
        <v>2050</v>
      </c>
      <c r="G403" s="24">
        <v>1</v>
      </c>
      <c r="H403" s="24">
        <v>8</v>
      </c>
      <c r="I403" s="24">
        <v>30</v>
      </c>
      <c r="J403" s="24">
        <v>3</v>
      </c>
      <c r="K403" s="24">
        <v>0</v>
      </c>
    </row>
    <row r="404" spans="2:11" x14ac:dyDescent="0.25">
      <c r="B404" s="24" t="s">
        <v>114</v>
      </c>
      <c r="C404" s="24" t="s">
        <v>492</v>
      </c>
      <c r="D404" s="24" t="s">
        <v>505</v>
      </c>
      <c r="E404" s="24">
        <v>26</v>
      </c>
      <c r="F404" s="24">
        <v>2192</v>
      </c>
      <c r="G404" s="24">
        <v>1</v>
      </c>
      <c r="H404" s="24">
        <v>4</v>
      </c>
      <c r="I404" s="24">
        <v>12</v>
      </c>
      <c r="J404" s="24">
        <v>2</v>
      </c>
      <c r="K404" s="24">
        <v>0</v>
      </c>
    </row>
    <row r="405" spans="2:11" x14ac:dyDescent="0.25">
      <c r="B405" s="24" t="s">
        <v>114</v>
      </c>
      <c r="C405" s="24" t="s">
        <v>492</v>
      </c>
      <c r="D405" s="24" t="s">
        <v>506</v>
      </c>
      <c r="E405" s="24">
        <v>2</v>
      </c>
      <c r="F405" s="24">
        <v>90</v>
      </c>
      <c r="G405" s="24">
        <v>0</v>
      </c>
      <c r="H405" s="24">
        <v>0</v>
      </c>
      <c r="I405" s="24">
        <v>0</v>
      </c>
      <c r="J405" s="24">
        <v>0</v>
      </c>
      <c r="K405" s="24">
        <v>0</v>
      </c>
    </row>
    <row r="406" spans="2:11" x14ac:dyDescent="0.25">
      <c r="B406" s="24" t="s">
        <v>114</v>
      </c>
      <c r="C406" s="24" t="s">
        <v>492</v>
      </c>
      <c r="D406" s="24" t="s">
        <v>507</v>
      </c>
      <c r="E406" s="24">
        <v>30</v>
      </c>
      <c r="F406" s="24">
        <v>2285</v>
      </c>
      <c r="G406" s="24">
        <v>0</v>
      </c>
      <c r="H406" s="24">
        <v>3</v>
      </c>
      <c r="I406" s="24">
        <v>11</v>
      </c>
      <c r="J406" s="24">
        <v>4</v>
      </c>
      <c r="K406" s="24">
        <v>0</v>
      </c>
    </row>
    <row r="407" spans="2:11" x14ac:dyDescent="0.25">
      <c r="B407" s="24" t="s">
        <v>114</v>
      </c>
      <c r="C407" s="24" t="s">
        <v>492</v>
      </c>
      <c r="D407" s="24" t="s">
        <v>508</v>
      </c>
      <c r="E407" s="24">
        <v>33</v>
      </c>
      <c r="F407" s="24">
        <v>2970</v>
      </c>
      <c r="G407" s="24">
        <v>0</v>
      </c>
      <c r="H407" s="24">
        <v>0</v>
      </c>
      <c r="I407" s="24">
        <v>0</v>
      </c>
      <c r="J407" s="24">
        <v>1</v>
      </c>
      <c r="K407" s="24">
        <v>0</v>
      </c>
    </row>
    <row r="408" spans="2:11" x14ac:dyDescent="0.25">
      <c r="B408" s="24" t="s">
        <v>114</v>
      </c>
      <c r="C408" s="24" t="s">
        <v>492</v>
      </c>
      <c r="D408" s="24" t="s">
        <v>509</v>
      </c>
      <c r="E408" s="24">
        <v>21</v>
      </c>
      <c r="F408" s="24">
        <v>1285</v>
      </c>
      <c r="G408" s="24">
        <v>0</v>
      </c>
      <c r="H408" s="24">
        <v>1</v>
      </c>
      <c r="I408" s="24">
        <v>3</v>
      </c>
      <c r="J408" s="24">
        <v>2</v>
      </c>
      <c r="K408" s="24">
        <v>1</v>
      </c>
    </row>
    <row r="409" spans="2:11" x14ac:dyDescent="0.25">
      <c r="B409" s="24" t="s">
        <v>114</v>
      </c>
      <c r="C409" s="24" t="s">
        <v>492</v>
      </c>
      <c r="D409" s="24" t="s">
        <v>510</v>
      </c>
      <c r="E409" s="24">
        <v>10</v>
      </c>
      <c r="F409" s="24">
        <v>272</v>
      </c>
      <c r="G409" s="24">
        <v>0</v>
      </c>
      <c r="H409" s="24">
        <v>1</v>
      </c>
      <c r="I409" s="24">
        <v>4</v>
      </c>
      <c r="J409" s="24">
        <v>0</v>
      </c>
      <c r="K409" s="24">
        <v>0</v>
      </c>
    </row>
    <row r="410" spans="2:11" x14ac:dyDescent="0.25">
      <c r="B410" s="24" t="s">
        <v>114</v>
      </c>
      <c r="C410" s="24" t="s">
        <v>492</v>
      </c>
      <c r="D410" s="24" t="s">
        <v>511</v>
      </c>
      <c r="E410" s="24">
        <v>16</v>
      </c>
      <c r="F410" s="24">
        <v>1226</v>
      </c>
      <c r="G410" s="24">
        <v>0</v>
      </c>
      <c r="H410" s="24">
        <v>0</v>
      </c>
      <c r="I410" s="24">
        <v>0</v>
      </c>
      <c r="J410" s="24">
        <v>1</v>
      </c>
      <c r="K410" s="24">
        <v>0</v>
      </c>
    </row>
    <row r="411" spans="2:11" x14ac:dyDescent="0.25">
      <c r="B411" s="24" t="s">
        <v>114</v>
      </c>
      <c r="C411" s="24" t="s">
        <v>492</v>
      </c>
      <c r="D411" s="24" t="s">
        <v>512</v>
      </c>
      <c r="E411" s="24">
        <v>22</v>
      </c>
      <c r="F411" s="24">
        <v>1333</v>
      </c>
      <c r="G411" s="24">
        <v>0</v>
      </c>
      <c r="H411" s="24">
        <v>0</v>
      </c>
      <c r="I411" s="24">
        <v>5</v>
      </c>
      <c r="J411" s="24">
        <v>2</v>
      </c>
      <c r="K411" s="24">
        <v>0</v>
      </c>
    </row>
    <row r="412" spans="2:11" x14ac:dyDescent="0.25">
      <c r="B412" s="24" t="s">
        <v>114</v>
      </c>
      <c r="C412" s="24" t="s">
        <v>492</v>
      </c>
      <c r="D412" s="24" t="s">
        <v>513</v>
      </c>
      <c r="E412" s="24">
        <v>1</v>
      </c>
      <c r="F412" s="24">
        <v>90</v>
      </c>
      <c r="G412" s="24">
        <v>0</v>
      </c>
      <c r="H412" s="24">
        <v>0</v>
      </c>
      <c r="I412" s="24">
        <v>0</v>
      </c>
      <c r="J412" s="24">
        <v>0</v>
      </c>
      <c r="K412" s="24">
        <v>0</v>
      </c>
    </row>
    <row r="413" spans="2:11" x14ac:dyDescent="0.25">
      <c r="B413" s="24" t="s">
        <v>114</v>
      </c>
      <c r="C413" s="24" t="s">
        <v>492</v>
      </c>
      <c r="D413" s="24" t="s">
        <v>514</v>
      </c>
      <c r="E413" s="24">
        <v>2</v>
      </c>
      <c r="F413" s="24">
        <v>82</v>
      </c>
      <c r="G413" s="24">
        <v>0</v>
      </c>
      <c r="H413" s="24">
        <v>0</v>
      </c>
      <c r="I413" s="24">
        <v>0</v>
      </c>
      <c r="J413" s="24">
        <v>0</v>
      </c>
      <c r="K413" s="24">
        <v>0</v>
      </c>
    </row>
  </sheetData>
  <autoFilter ref="B17:K413" xr:uid="{BC366C95-7918-4FFD-AAE4-C0C0DC161564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30673-CF34-40A0-AFCA-0C700428ED87}">
  <sheetPr>
    <tabColor theme="3"/>
  </sheetPr>
  <dimension ref="A1:I19"/>
  <sheetViews>
    <sheetView rightToLeft="1" topLeftCell="A3" workbookViewId="0">
      <selection activeCell="B15" sqref="B15"/>
    </sheetView>
  </sheetViews>
  <sheetFormatPr defaultRowHeight="15" x14ac:dyDescent="0.25"/>
  <cols>
    <col min="2" max="2" width="10.5703125" bestFit="1" customWidth="1"/>
    <col min="3" max="3" width="12.140625" bestFit="1" customWidth="1"/>
  </cols>
  <sheetData>
    <row r="1" spans="1:9" x14ac:dyDescent="0.25">
      <c r="A1" t="s">
        <v>539</v>
      </c>
    </row>
    <row r="3" spans="1:9" x14ac:dyDescent="0.25">
      <c r="A3" t="s">
        <v>534</v>
      </c>
      <c r="B3" s="6">
        <f>10+20</f>
        <v>30</v>
      </c>
    </row>
    <row r="4" spans="1:9" x14ac:dyDescent="0.25">
      <c r="I4" s="37"/>
    </row>
    <row r="5" spans="1:9" x14ac:dyDescent="0.25">
      <c r="A5" t="s">
        <v>535</v>
      </c>
      <c r="B5" s="6">
        <f>7*3</f>
        <v>21</v>
      </c>
      <c r="I5" s="37"/>
    </row>
    <row r="6" spans="1:9" x14ac:dyDescent="0.25">
      <c r="I6" s="37"/>
    </row>
    <row r="7" spans="1:9" x14ac:dyDescent="0.25">
      <c r="A7" s="58" t="s">
        <v>536</v>
      </c>
      <c r="B7" s="6">
        <f>28/4</f>
        <v>7</v>
      </c>
      <c r="C7" s="41"/>
      <c r="I7" s="37"/>
    </row>
    <row r="8" spans="1:9" x14ac:dyDescent="0.25">
      <c r="I8" s="37"/>
    </row>
    <row r="9" spans="1:9" x14ac:dyDescent="0.25">
      <c r="A9" t="s">
        <v>537</v>
      </c>
      <c r="B9" s="6">
        <f>101-13</f>
        <v>88</v>
      </c>
      <c r="I9" s="37"/>
    </row>
    <row r="10" spans="1:9" x14ac:dyDescent="0.25">
      <c r="I10" s="37"/>
    </row>
    <row r="11" spans="1:9" x14ac:dyDescent="0.25">
      <c r="A11" t="s">
        <v>538</v>
      </c>
      <c r="B11" s="67">
        <f>2^20</f>
        <v>1048576</v>
      </c>
      <c r="I11" s="37"/>
    </row>
    <row r="12" spans="1:9" x14ac:dyDescent="0.25">
      <c r="I12" s="37"/>
    </row>
    <row r="13" spans="1:9" x14ac:dyDescent="0.25">
      <c r="A13" t="s">
        <v>540</v>
      </c>
      <c r="D13" s="59">
        <v>7</v>
      </c>
      <c r="I13" s="37"/>
    </row>
    <row r="14" spans="1:9" x14ac:dyDescent="0.25">
      <c r="I14" s="37"/>
    </row>
    <row r="15" spans="1:9" x14ac:dyDescent="0.25">
      <c r="A15">
        <v>88</v>
      </c>
      <c r="B15" s="6">
        <f>A15*$D$13</f>
        <v>616</v>
      </c>
    </row>
    <row r="16" spans="1:9" x14ac:dyDescent="0.25">
      <c r="A16">
        <v>26</v>
      </c>
      <c r="B16" s="6">
        <f>A16*$D$13</f>
        <v>182</v>
      </c>
    </row>
    <row r="17" spans="1:2" x14ac:dyDescent="0.25">
      <c r="A17">
        <v>44</v>
      </c>
      <c r="B17" s="6">
        <f>A17*$D$13</f>
        <v>308</v>
      </c>
    </row>
    <row r="18" spans="1:2" x14ac:dyDescent="0.25">
      <c r="A18">
        <v>93</v>
      </c>
      <c r="B18" s="6">
        <f>A18*$D$13</f>
        <v>651</v>
      </c>
    </row>
    <row r="19" spans="1:2" x14ac:dyDescent="0.25">
      <c r="A19">
        <v>21</v>
      </c>
      <c r="B19" s="6">
        <f>A19*$D$13</f>
        <v>147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45141-49A2-4D52-ABB6-2706E073CB1A}">
  <sheetPr>
    <tabColor theme="3"/>
  </sheetPr>
  <dimension ref="A1:K11"/>
  <sheetViews>
    <sheetView rightToLeft="1" workbookViewId="0">
      <selection activeCell="B2" sqref="B2:K11"/>
    </sheetView>
  </sheetViews>
  <sheetFormatPr defaultColWidth="8.85546875" defaultRowHeight="15" x14ac:dyDescent="0.25"/>
  <cols>
    <col min="1" max="1" width="3" style="37" bestFit="1" customWidth="1"/>
    <col min="2" max="2" width="8" style="37" bestFit="1" customWidth="1"/>
    <col min="3" max="11" width="12" style="37" bestFit="1" customWidth="1"/>
    <col min="12" max="16384" width="8.85546875" style="37"/>
  </cols>
  <sheetData>
    <row r="1" spans="1:11" x14ac:dyDescent="0.25">
      <c r="A1" s="36"/>
      <c r="B1" s="36">
        <v>1</v>
      </c>
      <c r="C1" s="36">
        <v>2</v>
      </c>
      <c r="D1" s="36">
        <v>3</v>
      </c>
      <c r="E1" s="36">
        <v>4</v>
      </c>
      <c r="F1" s="36">
        <v>5</v>
      </c>
      <c r="G1" s="36">
        <v>6</v>
      </c>
      <c r="H1" s="36">
        <v>7</v>
      </c>
      <c r="I1" s="36">
        <v>8</v>
      </c>
      <c r="J1" s="36">
        <v>9</v>
      </c>
      <c r="K1" s="36">
        <v>10</v>
      </c>
    </row>
    <row r="2" spans="1:11" x14ac:dyDescent="0.25">
      <c r="A2" s="36">
        <v>1</v>
      </c>
      <c r="B2" s="24">
        <f>$A2*B$1</f>
        <v>1</v>
      </c>
      <c r="C2" s="24">
        <f t="shared" ref="C2:K11" si="0">$A2*C$1</f>
        <v>2</v>
      </c>
      <c r="D2" s="24">
        <f t="shared" si="0"/>
        <v>3</v>
      </c>
      <c r="E2" s="24">
        <f t="shared" si="0"/>
        <v>4</v>
      </c>
      <c r="F2" s="24">
        <f t="shared" si="0"/>
        <v>5</v>
      </c>
      <c r="G2" s="24">
        <f t="shared" si="0"/>
        <v>6</v>
      </c>
      <c r="H2" s="24">
        <f t="shared" si="0"/>
        <v>7</v>
      </c>
      <c r="I2" s="24">
        <f t="shared" si="0"/>
        <v>8</v>
      </c>
      <c r="J2" s="24">
        <f t="shared" si="0"/>
        <v>9</v>
      </c>
      <c r="K2" s="24">
        <f t="shared" si="0"/>
        <v>10</v>
      </c>
    </row>
    <row r="3" spans="1:11" x14ac:dyDescent="0.25">
      <c r="A3" s="36">
        <v>2</v>
      </c>
      <c r="B3" s="24">
        <f t="shared" ref="B3:B11" si="1">$A3*B$1</f>
        <v>2</v>
      </c>
      <c r="C3" s="24">
        <f t="shared" si="0"/>
        <v>4</v>
      </c>
      <c r="D3" s="24">
        <f t="shared" si="0"/>
        <v>6</v>
      </c>
      <c r="E3" s="24">
        <f t="shared" si="0"/>
        <v>8</v>
      </c>
      <c r="F3" s="24">
        <f t="shared" si="0"/>
        <v>10</v>
      </c>
      <c r="G3" s="24">
        <f t="shared" si="0"/>
        <v>12</v>
      </c>
      <c r="H3" s="24">
        <f t="shared" si="0"/>
        <v>14</v>
      </c>
      <c r="I3" s="24">
        <f t="shared" si="0"/>
        <v>16</v>
      </c>
      <c r="J3" s="24">
        <f t="shared" si="0"/>
        <v>18</v>
      </c>
      <c r="K3" s="24">
        <f t="shared" si="0"/>
        <v>20</v>
      </c>
    </row>
    <row r="4" spans="1:11" x14ac:dyDescent="0.25">
      <c r="A4" s="36">
        <v>3</v>
      </c>
      <c r="B4" s="24">
        <f t="shared" si="1"/>
        <v>3</v>
      </c>
      <c r="C4" s="24">
        <f t="shared" si="0"/>
        <v>6</v>
      </c>
      <c r="D4" s="24">
        <f t="shared" si="0"/>
        <v>9</v>
      </c>
      <c r="E4" s="24">
        <f t="shared" si="0"/>
        <v>12</v>
      </c>
      <c r="F4" s="24">
        <f t="shared" si="0"/>
        <v>15</v>
      </c>
      <c r="G4" s="24">
        <f t="shared" si="0"/>
        <v>18</v>
      </c>
      <c r="H4" s="24">
        <f t="shared" si="0"/>
        <v>21</v>
      </c>
      <c r="I4" s="24">
        <f t="shared" si="0"/>
        <v>24</v>
      </c>
      <c r="J4" s="24">
        <f t="shared" si="0"/>
        <v>27</v>
      </c>
      <c r="K4" s="24">
        <f t="shared" si="0"/>
        <v>30</v>
      </c>
    </row>
    <row r="5" spans="1:11" x14ac:dyDescent="0.25">
      <c r="A5" s="36">
        <v>4</v>
      </c>
      <c r="B5" s="24">
        <f t="shared" si="1"/>
        <v>4</v>
      </c>
      <c r="C5" s="24">
        <f t="shared" si="0"/>
        <v>8</v>
      </c>
      <c r="D5" s="24">
        <f t="shared" si="0"/>
        <v>12</v>
      </c>
      <c r="E5" s="24">
        <f t="shared" si="0"/>
        <v>16</v>
      </c>
      <c r="F5" s="24">
        <f t="shared" si="0"/>
        <v>20</v>
      </c>
      <c r="G5" s="24">
        <f t="shared" si="0"/>
        <v>24</v>
      </c>
      <c r="H5" s="24">
        <f t="shared" si="0"/>
        <v>28</v>
      </c>
      <c r="I5" s="24">
        <f t="shared" si="0"/>
        <v>32</v>
      </c>
      <c r="J5" s="24">
        <f t="shared" si="0"/>
        <v>36</v>
      </c>
      <c r="K5" s="24">
        <f t="shared" si="0"/>
        <v>40</v>
      </c>
    </row>
    <row r="6" spans="1:11" x14ac:dyDescent="0.25">
      <c r="A6" s="36">
        <v>5</v>
      </c>
      <c r="B6" s="24">
        <f t="shared" si="1"/>
        <v>5</v>
      </c>
      <c r="C6" s="24">
        <f t="shared" si="0"/>
        <v>10</v>
      </c>
      <c r="D6" s="24">
        <f t="shared" si="0"/>
        <v>15</v>
      </c>
      <c r="E6" s="24">
        <f t="shared" si="0"/>
        <v>20</v>
      </c>
      <c r="F6" s="24">
        <f t="shared" si="0"/>
        <v>25</v>
      </c>
      <c r="G6" s="24">
        <f t="shared" si="0"/>
        <v>30</v>
      </c>
      <c r="H6" s="24">
        <f t="shared" si="0"/>
        <v>35</v>
      </c>
      <c r="I6" s="24">
        <f t="shared" si="0"/>
        <v>40</v>
      </c>
      <c r="J6" s="24">
        <f t="shared" si="0"/>
        <v>45</v>
      </c>
      <c r="K6" s="24">
        <f t="shared" si="0"/>
        <v>50</v>
      </c>
    </row>
    <row r="7" spans="1:11" x14ac:dyDescent="0.25">
      <c r="A7" s="36">
        <v>6</v>
      </c>
      <c r="B7" s="24">
        <f t="shared" si="1"/>
        <v>6</v>
      </c>
      <c r="C7" s="24">
        <f t="shared" si="0"/>
        <v>12</v>
      </c>
      <c r="D7" s="24">
        <f t="shared" si="0"/>
        <v>18</v>
      </c>
      <c r="E7" s="24">
        <f t="shared" si="0"/>
        <v>24</v>
      </c>
      <c r="F7" s="24">
        <f t="shared" si="0"/>
        <v>30</v>
      </c>
      <c r="G7" s="24">
        <f t="shared" si="0"/>
        <v>36</v>
      </c>
      <c r="H7" s="24">
        <f t="shared" si="0"/>
        <v>42</v>
      </c>
      <c r="I7" s="24">
        <f t="shared" si="0"/>
        <v>48</v>
      </c>
      <c r="J7" s="24">
        <f t="shared" si="0"/>
        <v>54</v>
      </c>
      <c r="K7" s="24">
        <f t="shared" si="0"/>
        <v>60</v>
      </c>
    </row>
    <row r="8" spans="1:11" x14ac:dyDescent="0.25">
      <c r="A8" s="36">
        <v>7</v>
      </c>
      <c r="B8" s="24">
        <f t="shared" si="1"/>
        <v>7</v>
      </c>
      <c r="C8" s="24">
        <f t="shared" si="0"/>
        <v>14</v>
      </c>
      <c r="D8" s="24">
        <f t="shared" si="0"/>
        <v>21</v>
      </c>
      <c r="E8" s="24">
        <f t="shared" si="0"/>
        <v>28</v>
      </c>
      <c r="F8" s="24">
        <f t="shared" si="0"/>
        <v>35</v>
      </c>
      <c r="G8" s="24">
        <f t="shared" si="0"/>
        <v>42</v>
      </c>
      <c r="H8" s="24">
        <f t="shared" si="0"/>
        <v>49</v>
      </c>
      <c r="I8" s="24">
        <f t="shared" si="0"/>
        <v>56</v>
      </c>
      <c r="J8" s="24">
        <f t="shared" si="0"/>
        <v>63</v>
      </c>
      <c r="K8" s="24">
        <f t="shared" si="0"/>
        <v>70</v>
      </c>
    </row>
    <row r="9" spans="1:11" x14ac:dyDescent="0.25">
      <c r="A9" s="36">
        <v>8</v>
      </c>
      <c r="B9" s="24">
        <f t="shared" si="1"/>
        <v>8</v>
      </c>
      <c r="C9" s="24">
        <f t="shared" si="0"/>
        <v>16</v>
      </c>
      <c r="D9" s="24">
        <f t="shared" si="0"/>
        <v>24</v>
      </c>
      <c r="E9" s="24">
        <f t="shared" si="0"/>
        <v>32</v>
      </c>
      <c r="F9" s="24">
        <f t="shared" si="0"/>
        <v>40</v>
      </c>
      <c r="G9" s="24">
        <f t="shared" si="0"/>
        <v>48</v>
      </c>
      <c r="H9" s="24">
        <f t="shared" si="0"/>
        <v>56</v>
      </c>
      <c r="I9" s="24">
        <f t="shared" si="0"/>
        <v>64</v>
      </c>
      <c r="J9" s="24">
        <f t="shared" si="0"/>
        <v>72</v>
      </c>
      <c r="K9" s="24">
        <f t="shared" si="0"/>
        <v>80</v>
      </c>
    </row>
    <row r="10" spans="1:11" x14ac:dyDescent="0.25">
      <c r="A10" s="36">
        <v>9</v>
      </c>
      <c r="B10" s="24">
        <f t="shared" si="1"/>
        <v>9</v>
      </c>
      <c r="C10" s="24">
        <f t="shared" si="0"/>
        <v>18</v>
      </c>
      <c r="D10" s="24">
        <f t="shared" si="0"/>
        <v>27</v>
      </c>
      <c r="E10" s="24">
        <f t="shared" si="0"/>
        <v>36</v>
      </c>
      <c r="F10" s="24">
        <f t="shared" si="0"/>
        <v>45</v>
      </c>
      <c r="G10" s="24">
        <f t="shared" si="0"/>
        <v>54</v>
      </c>
      <c r="H10" s="24">
        <f t="shared" si="0"/>
        <v>63</v>
      </c>
      <c r="I10" s="24">
        <f t="shared" si="0"/>
        <v>72</v>
      </c>
      <c r="J10" s="24">
        <f t="shared" si="0"/>
        <v>81</v>
      </c>
      <c r="K10" s="24">
        <f t="shared" si="0"/>
        <v>90</v>
      </c>
    </row>
    <row r="11" spans="1:11" x14ac:dyDescent="0.25">
      <c r="A11" s="36">
        <v>10</v>
      </c>
      <c r="B11" s="24">
        <f t="shared" si="1"/>
        <v>10</v>
      </c>
      <c r="C11" s="24">
        <f t="shared" si="0"/>
        <v>20</v>
      </c>
      <c r="D11" s="24">
        <f t="shared" si="0"/>
        <v>30</v>
      </c>
      <c r="E11" s="24">
        <f t="shared" si="0"/>
        <v>40</v>
      </c>
      <c r="F11" s="24">
        <f t="shared" si="0"/>
        <v>50</v>
      </c>
      <c r="G11" s="24">
        <f t="shared" si="0"/>
        <v>60</v>
      </c>
      <c r="H11" s="24">
        <f t="shared" si="0"/>
        <v>70</v>
      </c>
      <c r="I11" s="24">
        <f t="shared" si="0"/>
        <v>80</v>
      </c>
      <c r="J11" s="24">
        <f t="shared" si="0"/>
        <v>90</v>
      </c>
      <c r="K11" s="24">
        <f t="shared" si="0"/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0BD6E-7907-4435-8560-5F98098E7D63}">
  <sheetPr codeName="Sheet3">
    <tabColor theme="3"/>
  </sheetPr>
  <dimension ref="B2:P45"/>
  <sheetViews>
    <sheetView showGridLines="0" rightToLeft="1" topLeftCell="A13" zoomScaleNormal="100" workbookViewId="0">
      <selection activeCell="H22" sqref="H22"/>
    </sheetView>
  </sheetViews>
  <sheetFormatPr defaultRowHeight="15" x14ac:dyDescent="0.25"/>
  <cols>
    <col min="3" max="3" width="30.140625" bestFit="1" customWidth="1"/>
    <col min="4" max="4" width="11.140625" customWidth="1"/>
    <col min="5" max="5" width="12.42578125" bestFit="1" customWidth="1"/>
    <col min="6" max="6" width="15.7109375" bestFit="1" customWidth="1"/>
    <col min="7" max="7" width="13.5703125" bestFit="1" customWidth="1"/>
    <col min="8" max="8" width="16.85546875" bestFit="1" customWidth="1"/>
    <col min="9" max="9" width="11.140625" bestFit="1" customWidth="1"/>
  </cols>
  <sheetData>
    <row r="2" spans="2:4" x14ac:dyDescent="0.25">
      <c r="B2">
        <v>1</v>
      </c>
      <c r="C2" s="3" t="s">
        <v>541</v>
      </c>
    </row>
    <row r="5" spans="2:4" x14ac:dyDescent="0.25">
      <c r="C5" s="1" t="s">
        <v>546</v>
      </c>
    </row>
    <row r="6" spans="2:4" x14ac:dyDescent="0.25">
      <c r="B6" s="4" t="s">
        <v>542</v>
      </c>
      <c r="C6" s="56">
        <v>92</v>
      </c>
    </row>
    <row r="7" spans="2:4" x14ac:dyDescent="0.25">
      <c r="B7" s="4" t="s">
        <v>543</v>
      </c>
      <c r="C7" s="56">
        <v>1295</v>
      </c>
    </row>
    <row r="8" spans="2:4" x14ac:dyDescent="0.25">
      <c r="B8" s="4" t="s">
        <v>544</v>
      </c>
      <c r="C8" s="56">
        <v>1292</v>
      </c>
    </row>
    <row r="9" spans="2:4" x14ac:dyDescent="0.25">
      <c r="B9" s="4" t="s">
        <v>545</v>
      </c>
      <c r="C9" s="56">
        <v>45932</v>
      </c>
    </row>
    <row r="10" spans="2:4" x14ac:dyDescent="0.25">
      <c r="B10" s="5" t="s">
        <v>547</v>
      </c>
      <c r="C10" s="68">
        <f>SUM(C6:C9)</f>
        <v>48611</v>
      </c>
      <c r="D10" t="s">
        <v>3</v>
      </c>
    </row>
    <row r="14" spans="2:4" x14ac:dyDescent="0.25">
      <c r="B14">
        <v>2</v>
      </c>
      <c r="C14" s="3" t="s">
        <v>551</v>
      </c>
    </row>
    <row r="17" spans="2:16" x14ac:dyDescent="0.25">
      <c r="B17">
        <v>3</v>
      </c>
      <c r="C17" s="3" t="s">
        <v>552</v>
      </c>
    </row>
    <row r="20" spans="2:16" x14ac:dyDescent="0.25">
      <c r="B20">
        <v>4</v>
      </c>
      <c r="C20" s="3" t="s">
        <v>548</v>
      </c>
      <c r="E20" t="s">
        <v>550</v>
      </c>
      <c r="F20" s="29">
        <v>44564</v>
      </c>
      <c r="G20" t="s">
        <v>4</v>
      </c>
      <c r="H20" s="41">
        <f ca="1">TODAY()</f>
        <v>44567</v>
      </c>
    </row>
    <row r="22" spans="2:16" x14ac:dyDescent="0.25">
      <c r="B22">
        <v>5</v>
      </c>
      <c r="C22" s="3" t="s">
        <v>549</v>
      </c>
      <c r="E22" s="37" t="s">
        <v>550</v>
      </c>
      <c r="F22" s="57">
        <v>0.67708333333333337</v>
      </c>
      <c r="G22" t="s">
        <v>5</v>
      </c>
      <c r="H22" s="69">
        <f ca="1">NOW()</f>
        <v>44567.748713425928</v>
      </c>
      <c r="L22" s="37"/>
      <c r="M22" s="37"/>
      <c r="N22" s="37"/>
      <c r="O22" s="37"/>
      <c r="P22" s="37"/>
    </row>
    <row r="25" spans="2:16" x14ac:dyDescent="0.25">
      <c r="L25" s="37"/>
    </row>
    <row r="26" spans="2:16" x14ac:dyDescent="0.25">
      <c r="K26" s="37"/>
    </row>
    <row r="27" spans="2:16" x14ac:dyDescent="0.25">
      <c r="J27" s="37"/>
      <c r="K27" s="37"/>
    </row>
    <row r="28" spans="2:16" x14ac:dyDescent="0.25">
      <c r="B28">
        <v>6</v>
      </c>
      <c r="C28" s="3" t="s">
        <v>553</v>
      </c>
      <c r="F28" t="s">
        <v>554</v>
      </c>
    </row>
    <row r="29" spans="2:16" x14ac:dyDescent="0.25">
      <c r="F29" s="6"/>
      <c r="G29" t="s">
        <v>6</v>
      </c>
      <c r="H29" s="37"/>
    </row>
    <row r="31" spans="2:16" x14ac:dyDescent="0.25">
      <c r="B31">
        <v>7</v>
      </c>
      <c r="C31" s="39" t="s">
        <v>555</v>
      </c>
    </row>
    <row r="33" spans="3:9" s="37" customFormat="1" x14ac:dyDescent="0.25">
      <c r="C33" s="37" t="s">
        <v>556</v>
      </c>
    </row>
    <row r="35" spans="3:9" x14ac:dyDescent="0.25">
      <c r="C35" s="24" t="s">
        <v>558</v>
      </c>
      <c r="D35" s="24" t="s">
        <v>557</v>
      </c>
      <c r="E35" s="24" t="s">
        <v>559</v>
      </c>
      <c r="F35" s="24" t="s">
        <v>560</v>
      </c>
    </row>
    <row r="36" spans="3:9" ht="15.75" x14ac:dyDescent="0.25">
      <c r="C36" s="40" t="s">
        <v>521</v>
      </c>
      <c r="D36" s="24" t="s">
        <v>677</v>
      </c>
      <c r="E36" s="24" t="s">
        <v>682</v>
      </c>
      <c r="F36" s="24" t="s">
        <v>687</v>
      </c>
    </row>
    <row r="37" spans="3:9" ht="15.75" x14ac:dyDescent="0.25">
      <c r="C37" s="40" t="s">
        <v>520</v>
      </c>
      <c r="D37" s="24" t="s">
        <v>678</v>
      </c>
      <c r="E37" s="24" t="s">
        <v>683</v>
      </c>
      <c r="F37" s="24" t="s">
        <v>688</v>
      </c>
    </row>
    <row r="38" spans="3:9" ht="15.75" x14ac:dyDescent="0.25">
      <c r="C38" s="40" t="s">
        <v>522</v>
      </c>
      <c r="D38" s="24" t="s">
        <v>679</v>
      </c>
      <c r="E38" s="24" t="s">
        <v>684</v>
      </c>
      <c r="F38" s="24" t="s">
        <v>689</v>
      </c>
    </row>
    <row r="39" spans="3:9" ht="15.75" x14ac:dyDescent="0.25">
      <c r="C39" s="40" t="s">
        <v>523</v>
      </c>
      <c r="D39" s="24" t="s">
        <v>680</v>
      </c>
      <c r="E39" s="24" t="s">
        <v>685</v>
      </c>
      <c r="F39" s="24" t="s">
        <v>690</v>
      </c>
    </row>
    <row r="40" spans="3:9" ht="15.75" x14ac:dyDescent="0.25">
      <c r="C40" s="40" t="s">
        <v>524</v>
      </c>
      <c r="D40" s="24" t="s">
        <v>681</v>
      </c>
      <c r="E40" s="24" t="s">
        <v>686</v>
      </c>
      <c r="F40" s="24" t="s">
        <v>691</v>
      </c>
    </row>
    <row r="42" spans="3:9" x14ac:dyDescent="0.25">
      <c r="C42" t="s">
        <v>561</v>
      </c>
      <c r="D42" t="s">
        <v>562</v>
      </c>
      <c r="E42">
        <v>60</v>
      </c>
      <c r="F42" t="s">
        <v>692</v>
      </c>
    </row>
    <row r="43" spans="3:9" x14ac:dyDescent="0.25">
      <c r="C43" t="s">
        <v>563</v>
      </c>
      <c r="D43" t="s">
        <v>564</v>
      </c>
      <c r="E43">
        <v>100</v>
      </c>
      <c r="F43" s="37" t="s">
        <v>693</v>
      </c>
    </row>
    <row r="45" spans="3:9" x14ac:dyDescent="0.25">
      <c r="F45" s="37"/>
      <c r="I45" s="37"/>
    </row>
  </sheetData>
  <hyperlinks>
    <hyperlink ref="C37" r:id="rId1" xr:uid="{22FD374F-835A-4503-B2EB-10EE878E6CE0}"/>
    <hyperlink ref="C36" r:id="rId2" xr:uid="{C6F9E35A-D3ED-48CB-8CE9-470038E8786C}"/>
    <hyperlink ref="C38" r:id="rId3" xr:uid="{3057F845-AB27-42E1-9A84-61307956A9F5}"/>
    <hyperlink ref="C39" r:id="rId4" xr:uid="{633FB3D7-BD23-4C6F-9027-8E7EC820EF30}"/>
    <hyperlink ref="C40" r:id="rId5" xr:uid="{B7BCE077-C47C-4CFC-8424-86940BE9BC54}"/>
  </hyperlinks>
  <pageMargins left="0.7" right="0.7" top="0.75" bottom="0.75" header="0.3" footer="0.3"/>
  <pageSetup paperSize="9" orientation="portrait"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C0459-DB14-4052-BB88-E5C709206767}">
  <sheetPr codeName="Sheet4">
    <tabColor theme="1"/>
  </sheetPr>
  <dimension ref="A1"/>
  <sheetViews>
    <sheetView showGridLines="0" rightToLeft="1" topLeftCell="XFD1" workbookViewId="0">
      <selection activeCell="B16" sqref="B16"/>
    </sheetView>
  </sheetViews>
  <sheetFormatPr defaultColWidth="0" defaultRowHeight="15" x14ac:dyDescent="0.25"/>
  <cols>
    <col min="1" max="16384" width="8.7109375" hidden="1"/>
  </cols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FFD90-FBEF-481F-AFE3-33C8176632C6}">
  <sheetPr codeName="Sheet5">
    <tabColor theme="8"/>
  </sheetPr>
  <dimension ref="B1:E63"/>
  <sheetViews>
    <sheetView showGridLines="0" rightToLeft="1" topLeftCell="A53" zoomScaleNormal="100" workbookViewId="0">
      <selection activeCell="C63" sqref="C63"/>
    </sheetView>
  </sheetViews>
  <sheetFormatPr defaultRowHeight="15" x14ac:dyDescent="0.25"/>
  <cols>
    <col min="2" max="2" width="32.140625" bestFit="1" customWidth="1"/>
    <col min="3" max="3" width="11.42578125" bestFit="1" customWidth="1"/>
  </cols>
  <sheetData>
    <row r="1" spans="2:3" s="37" customFormat="1" x14ac:dyDescent="0.25">
      <c r="B1" s="37" t="s">
        <v>570</v>
      </c>
    </row>
    <row r="2" spans="2:3" x14ac:dyDescent="0.25">
      <c r="B2" s="60" t="s">
        <v>569</v>
      </c>
    </row>
    <row r="3" spans="2:3" x14ac:dyDescent="0.25">
      <c r="B3" s="60"/>
    </row>
    <row r="5" spans="2:3" x14ac:dyDescent="0.25">
      <c r="B5" s="9" t="s">
        <v>565</v>
      </c>
      <c r="C5" s="8" t="s">
        <v>566</v>
      </c>
    </row>
    <row r="6" spans="2:3" x14ac:dyDescent="0.25">
      <c r="B6" s="7" t="s">
        <v>7</v>
      </c>
      <c r="C6" s="46">
        <v>1964</v>
      </c>
    </row>
    <row r="7" spans="2:3" x14ac:dyDescent="0.25">
      <c r="B7" s="7" t="s">
        <v>8</v>
      </c>
      <c r="C7" s="46">
        <v>1151</v>
      </c>
    </row>
    <row r="8" spans="2:3" x14ac:dyDescent="0.25">
      <c r="B8" s="7" t="s">
        <v>9</v>
      </c>
      <c r="C8" s="46">
        <v>84</v>
      </c>
    </row>
    <row r="9" spans="2:3" x14ac:dyDescent="0.25">
      <c r="B9" s="7" t="s">
        <v>10</v>
      </c>
      <c r="C9" s="46">
        <v>349</v>
      </c>
    </row>
    <row r="10" spans="2:3" x14ac:dyDescent="0.25">
      <c r="B10" s="7" t="s">
        <v>11</v>
      </c>
      <c r="C10" s="46">
        <v>244</v>
      </c>
    </row>
    <row r="11" spans="2:3" x14ac:dyDescent="0.25">
      <c r="B11" s="7" t="s">
        <v>12</v>
      </c>
      <c r="C11" s="7">
        <v>870</v>
      </c>
    </row>
    <row r="12" spans="2:3" x14ac:dyDescent="0.25">
      <c r="B12" s="7" t="s">
        <v>13</v>
      </c>
      <c r="C12" s="7">
        <v>156</v>
      </c>
    </row>
    <row r="13" spans="2:3" x14ac:dyDescent="0.25">
      <c r="B13" s="7" t="s">
        <v>14</v>
      </c>
      <c r="C13" s="46">
        <v>127</v>
      </c>
    </row>
    <row r="14" spans="2:3" x14ac:dyDescent="0.25">
      <c r="B14" s="7" t="s">
        <v>15</v>
      </c>
      <c r="C14" s="46">
        <v>201</v>
      </c>
    </row>
    <row r="15" spans="2:3" x14ac:dyDescent="0.25">
      <c r="B15" s="7" t="s">
        <v>16</v>
      </c>
      <c r="C15" s="46">
        <v>137</v>
      </c>
    </row>
    <row r="16" spans="2:3" x14ac:dyDescent="0.25">
      <c r="B16" s="7" t="s">
        <v>17</v>
      </c>
      <c r="C16" s="46">
        <v>404</v>
      </c>
    </row>
    <row r="17" spans="2:3" x14ac:dyDescent="0.25">
      <c r="B17" s="7" t="s">
        <v>18</v>
      </c>
      <c r="C17" s="46">
        <v>191</v>
      </c>
    </row>
    <row r="18" spans="2:3" x14ac:dyDescent="0.25">
      <c r="B18" s="7" t="s">
        <v>19</v>
      </c>
      <c r="C18" s="46">
        <v>76</v>
      </c>
    </row>
    <row r="19" spans="2:3" x14ac:dyDescent="0.25">
      <c r="B19" s="7" t="s">
        <v>20</v>
      </c>
      <c r="C19" s="7">
        <v>125</v>
      </c>
    </row>
    <row r="20" spans="2:3" x14ac:dyDescent="0.25">
      <c r="B20" s="7" t="s">
        <v>21</v>
      </c>
      <c r="C20" s="7">
        <v>12</v>
      </c>
    </row>
    <row r="21" spans="2:3" x14ac:dyDescent="0.25">
      <c r="B21" s="7" t="s">
        <v>22</v>
      </c>
      <c r="C21" s="7">
        <v>12</v>
      </c>
    </row>
    <row r="22" spans="2:3" x14ac:dyDescent="0.25">
      <c r="B22" s="7" t="s">
        <v>23</v>
      </c>
      <c r="C22" s="7">
        <v>29</v>
      </c>
    </row>
    <row r="23" spans="2:3" x14ac:dyDescent="0.25">
      <c r="B23" s="7" t="s">
        <v>24</v>
      </c>
      <c r="C23" s="7">
        <v>729</v>
      </c>
    </row>
    <row r="24" spans="2:3" x14ac:dyDescent="0.25">
      <c r="B24" s="7" t="s">
        <v>25</v>
      </c>
      <c r="C24" s="7">
        <v>518</v>
      </c>
    </row>
    <row r="25" spans="2:3" x14ac:dyDescent="0.25">
      <c r="B25" s="7" t="s">
        <v>26</v>
      </c>
      <c r="C25" s="7">
        <v>32</v>
      </c>
    </row>
    <row r="26" spans="2:3" x14ac:dyDescent="0.25">
      <c r="B26" s="7" t="s">
        <v>27</v>
      </c>
      <c r="C26" s="7">
        <v>146</v>
      </c>
    </row>
    <row r="27" spans="2:3" x14ac:dyDescent="0.25">
      <c r="B27" s="7" t="s">
        <v>28</v>
      </c>
      <c r="C27" s="7">
        <v>27</v>
      </c>
    </row>
    <row r="28" spans="2:3" x14ac:dyDescent="0.25">
      <c r="B28" s="7" t="s">
        <v>29</v>
      </c>
      <c r="C28" s="7">
        <v>96</v>
      </c>
    </row>
    <row r="29" spans="2:3" x14ac:dyDescent="0.25">
      <c r="B29" s="7" t="s">
        <v>30</v>
      </c>
      <c r="C29" s="7">
        <v>64</v>
      </c>
    </row>
    <row r="30" spans="2:3" x14ac:dyDescent="0.25">
      <c r="B30" s="7" t="s">
        <v>31</v>
      </c>
      <c r="C30" s="7">
        <v>13</v>
      </c>
    </row>
    <row r="31" spans="2:3" x14ac:dyDescent="0.25">
      <c r="B31" s="7" t="s">
        <v>32</v>
      </c>
      <c r="C31" s="7">
        <v>126</v>
      </c>
    </row>
    <row r="32" spans="2:3" x14ac:dyDescent="0.25">
      <c r="B32" s="7" t="s">
        <v>33</v>
      </c>
      <c r="C32" s="7">
        <v>74</v>
      </c>
    </row>
    <row r="33" spans="2:3" x14ac:dyDescent="0.25">
      <c r="B33" s="7" t="s">
        <v>34</v>
      </c>
      <c r="C33" s="7">
        <v>17</v>
      </c>
    </row>
    <row r="34" spans="2:3" x14ac:dyDescent="0.25">
      <c r="B34" s="7" t="s">
        <v>35</v>
      </c>
      <c r="C34" s="7">
        <v>46</v>
      </c>
    </row>
    <row r="35" spans="2:3" x14ac:dyDescent="0.25">
      <c r="B35" s="7" t="s">
        <v>36</v>
      </c>
      <c r="C35" s="7">
        <v>441</v>
      </c>
    </row>
    <row r="36" spans="2:3" x14ac:dyDescent="0.25">
      <c r="B36" s="7" t="s">
        <v>37</v>
      </c>
      <c r="C36" s="7">
        <v>41</v>
      </c>
    </row>
    <row r="37" spans="2:3" x14ac:dyDescent="0.25">
      <c r="B37" s="7" t="s">
        <v>38</v>
      </c>
      <c r="C37" s="7">
        <v>92</v>
      </c>
    </row>
    <row r="38" spans="2:3" x14ac:dyDescent="0.25">
      <c r="B38" s="7" t="s">
        <v>39</v>
      </c>
      <c r="C38" s="7">
        <v>24</v>
      </c>
    </row>
    <row r="39" spans="2:3" x14ac:dyDescent="0.25">
      <c r="B39" s="7" t="s">
        <v>40</v>
      </c>
      <c r="C39" s="7">
        <v>54</v>
      </c>
    </row>
    <row r="40" spans="2:3" x14ac:dyDescent="0.25">
      <c r="B40" s="7" t="s">
        <v>41</v>
      </c>
      <c r="C40" s="7">
        <v>38</v>
      </c>
    </row>
    <row r="41" spans="2:3" x14ac:dyDescent="0.25">
      <c r="B41" s="7" t="s">
        <v>42</v>
      </c>
      <c r="C41" s="7">
        <v>32</v>
      </c>
    </row>
    <row r="42" spans="2:3" x14ac:dyDescent="0.25">
      <c r="B42" s="7" t="s">
        <v>43</v>
      </c>
      <c r="C42" s="7">
        <v>20</v>
      </c>
    </row>
    <row r="43" spans="2:3" x14ac:dyDescent="0.25">
      <c r="B43" s="7" t="s">
        <v>44</v>
      </c>
      <c r="C43" s="7">
        <v>45</v>
      </c>
    </row>
    <row r="44" spans="2:3" x14ac:dyDescent="0.25">
      <c r="B44" s="7" t="s">
        <v>45</v>
      </c>
      <c r="C44" s="7">
        <v>74</v>
      </c>
    </row>
    <row r="45" spans="2:3" x14ac:dyDescent="0.25">
      <c r="B45" s="7" t="s">
        <v>46</v>
      </c>
      <c r="C45" s="7">
        <v>13</v>
      </c>
    </row>
    <row r="46" spans="2:3" x14ac:dyDescent="0.25">
      <c r="B46" s="7" t="s">
        <v>47</v>
      </c>
      <c r="C46" s="7">
        <v>44</v>
      </c>
    </row>
    <row r="47" spans="2:3" x14ac:dyDescent="0.25">
      <c r="B47" s="7" t="s">
        <v>48</v>
      </c>
      <c r="C47" s="7">
        <v>13</v>
      </c>
    </row>
    <row r="48" spans="2:3" x14ac:dyDescent="0.25">
      <c r="B48" s="7" t="s">
        <v>49</v>
      </c>
      <c r="C48" s="7">
        <v>15</v>
      </c>
    </row>
    <row r="49" spans="2:5" x14ac:dyDescent="0.25">
      <c r="B49" s="7" t="s">
        <v>50</v>
      </c>
      <c r="C49" s="7">
        <v>22</v>
      </c>
    </row>
    <row r="50" spans="2:5" x14ac:dyDescent="0.25">
      <c r="B50" s="7" t="s">
        <v>51</v>
      </c>
      <c r="C50" s="7">
        <v>12</v>
      </c>
    </row>
    <row r="51" spans="2:5" x14ac:dyDescent="0.25">
      <c r="B51" s="7" t="s">
        <v>52</v>
      </c>
      <c r="C51" s="7">
        <v>15</v>
      </c>
    </row>
    <row r="52" spans="2:5" x14ac:dyDescent="0.25">
      <c r="B52" s="7" t="s">
        <v>53</v>
      </c>
      <c r="C52" s="7">
        <v>13</v>
      </c>
    </row>
    <row r="53" spans="2:5" x14ac:dyDescent="0.25">
      <c r="B53" s="7" t="s">
        <v>54</v>
      </c>
      <c r="C53" s="7">
        <v>33</v>
      </c>
    </row>
    <row r="54" spans="2:5" x14ac:dyDescent="0.25">
      <c r="B54" s="7" t="s">
        <v>55</v>
      </c>
      <c r="C54" s="7">
        <v>10</v>
      </c>
    </row>
    <row r="55" spans="2:5" x14ac:dyDescent="0.25">
      <c r="B55" s="7" t="s">
        <v>56</v>
      </c>
      <c r="C55" s="7">
        <v>16</v>
      </c>
    </row>
    <row r="56" spans="2:5" x14ac:dyDescent="0.25">
      <c r="B56" s="7" t="s">
        <v>57</v>
      </c>
      <c r="C56" s="7">
        <v>11</v>
      </c>
    </row>
    <row r="57" spans="2:5" x14ac:dyDescent="0.25">
      <c r="B57" s="7" t="s">
        <v>58</v>
      </c>
      <c r="C57" s="7">
        <v>11</v>
      </c>
    </row>
    <row r="58" spans="2:5" x14ac:dyDescent="0.25">
      <c r="B58" s="7" t="s">
        <v>59</v>
      </c>
      <c r="C58" s="7">
        <v>11</v>
      </c>
    </row>
    <row r="59" spans="2:5" x14ac:dyDescent="0.25">
      <c r="B59" s="7" t="s">
        <v>60</v>
      </c>
      <c r="C59" s="7">
        <v>19</v>
      </c>
    </row>
    <row r="60" spans="2:5" x14ac:dyDescent="0.25">
      <c r="B60" s="7" t="s">
        <v>61</v>
      </c>
      <c r="C60" s="7">
        <v>16</v>
      </c>
    </row>
    <row r="61" spans="2:5" x14ac:dyDescent="0.25">
      <c r="B61" s="7" t="s">
        <v>62</v>
      </c>
      <c r="C61" s="7">
        <v>14</v>
      </c>
    </row>
    <row r="62" spans="2:5" x14ac:dyDescent="0.25">
      <c r="B62" s="38" t="s">
        <v>567</v>
      </c>
      <c r="C62" s="67">
        <f>SUM(C6:C61)</f>
        <v>9169</v>
      </c>
      <c r="E62" s="10"/>
    </row>
    <row r="63" spans="2:5" x14ac:dyDescent="0.25">
      <c r="B63" s="38" t="s">
        <v>568</v>
      </c>
      <c r="C63" s="6">
        <f>SUM(C6:C10)+SUM(C13:C18)</f>
        <v>4928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A37B6-0072-4B64-89C0-6D9AA0A01AEF}">
  <sheetPr codeName="Sheet6">
    <tabColor theme="8"/>
  </sheetPr>
  <dimension ref="B1:H61"/>
  <sheetViews>
    <sheetView showGridLines="0" rightToLeft="1" topLeftCell="A41" workbookViewId="0">
      <selection activeCell="C62" sqref="C62"/>
    </sheetView>
  </sheetViews>
  <sheetFormatPr defaultRowHeight="15" x14ac:dyDescent="0.25"/>
  <cols>
    <col min="2" max="2" width="32.140625" bestFit="1" customWidth="1"/>
    <col min="3" max="3" width="12.5703125" bestFit="1" customWidth="1"/>
    <col min="5" max="5" width="11" bestFit="1" customWidth="1"/>
    <col min="8" max="8" width="12.7109375" bestFit="1" customWidth="1"/>
  </cols>
  <sheetData>
    <row r="1" spans="2:3" x14ac:dyDescent="0.25">
      <c r="B1" s="37" t="s">
        <v>570</v>
      </c>
    </row>
    <row r="2" spans="2:3" x14ac:dyDescent="0.25">
      <c r="B2" t="s">
        <v>571</v>
      </c>
    </row>
    <row r="4" spans="2:3" x14ac:dyDescent="0.25">
      <c r="B4" s="9" t="s">
        <v>565</v>
      </c>
      <c r="C4" s="8" t="s">
        <v>566</v>
      </c>
    </row>
    <row r="5" spans="2:3" x14ac:dyDescent="0.25">
      <c r="B5" s="7" t="s">
        <v>7</v>
      </c>
      <c r="C5" s="7">
        <v>1964</v>
      </c>
    </row>
    <row r="6" spans="2:3" x14ac:dyDescent="0.25">
      <c r="B6" s="7" t="s">
        <v>8</v>
      </c>
      <c r="C6" s="7">
        <v>1151</v>
      </c>
    </row>
    <row r="7" spans="2:3" x14ac:dyDescent="0.25">
      <c r="B7" s="7" t="s">
        <v>9</v>
      </c>
      <c r="C7" s="7">
        <v>84</v>
      </c>
    </row>
    <row r="8" spans="2:3" x14ac:dyDescent="0.25">
      <c r="B8" s="7" t="s">
        <v>10</v>
      </c>
      <c r="C8" s="7">
        <v>349</v>
      </c>
    </row>
    <row r="9" spans="2:3" x14ac:dyDescent="0.25">
      <c r="B9" s="7" t="s">
        <v>11</v>
      </c>
      <c r="C9" s="7">
        <v>244</v>
      </c>
    </row>
    <row r="10" spans="2:3" x14ac:dyDescent="0.25">
      <c r="B10" s="7" t="s">
        <v>12</v>
      </c>
      <c r="C10" s="7">
        <v>870</v>
      </c>
    </row>
    <row r="11" spans="2:3" x14ac:dyDescent="0.25">
      <c r="B11" s="7" t="s">
        <v>13</v>
      </c>
      <c r="C11" s="7">
        <v>156</v>
      </c>
    </row>
    <row r="12" spans="2:3" x14ac:dyDescent="0.25">
      <c r="B12" s="7" t="s">
        <v>14</v>
      </c>
      <c r="C12" s="7">
        <v>127</v>
      </c>
    </row>
    <row r="13" spans="2:3" x14ac:dyDescent="0.25">
      <c r="B13" s="7" t="s">
        <v>15</v>
      </c>
      <c r="C13" s="7">
        <v>201</v>
      </c>
    </row>
    <row r="14" spans="2:3" x14ac:dyDescent="0.25">
      <c r="B14" s="7" t="s">
        <v>16</v>
      </c>
      <c r="C14" s="7">
        <v>137</v>
      </c>
    </row>
    <row r="15" spans="2:3" x14ac:dyDescent="0.25">
      <c r="B15" s="7" t="s">
        <v>17</v>
      </c>
      <c r="C15" s="7">
        <v>404</v>
      </c>
    </row>
    <row r="16" spans="2:3" x14ac:dyDescent="0.25">
      <c r="B16" s="7" t="s">
        <v>18</v>
      </c>
      <c r="C16" s="7">
        <v>191</v>
      </c>
    </row>
    <row r="17" spans="2:3" x14ac:dyDescent="0.25">
      <c r="B17" s="7" t="s">
        <v>19</v>
      </c>
      <c r="C17" s="7">
        <v>76</v>
      </c>
    </row>
    <row r="18" spans="2:3" x14ac:dyDescent="0.25">
      <c r="B18" s="7" t="s">
        <v>20</v>
      </c>
      <c r="C18" s="7">
        <v>125</v>
      </c>
    </row>
    <row r="19" spans="2:3" x14ac:dyDescent="0.25">
      <c r="B19" s="7" t="s">
        <v>21</v>
      </c>
      <c r="C19" s="7">
        <v>12</v>
      </c>
    </row>
    <row r="20" spans="2:3" x14ac:dyDescent="0.25">
      <c r="B20" s="7" t="s">
        <v>22</v>
      </c>
      <c r="C20" s="7">
        <v>12</v>
      </c>
    </row>
    <row r="21" spans="2:3" x14ac:dyDescent="0.25">
      <c r="B21" s="7" t="s">
        <v>23</v>
      </c>
      <c r="C21" s="7">
        <v>29</v>
      </c>
    </row>
    <row r="22" spans="2:3" x14ac:dyDescent="0.25">
      <c r="B22" s="7" t="s">
        <v>24</v>
      </c>
      <c r="C22" s="7">
        <v>729</v>
      </c>
    </row>
    <row r="23" spans="2:3" x14ac:dyDescent="0.25">
      <c r="B23" s="7" t="s">
        <v>25</v>
      </c>
      <c r="C23" s="7">
        <v>518</v>
      </c>
    </row>
    <row r="24" spans="2:3" x14ac:dyDescent="0.25">
      <c r="B24" s="7" t="s">
        <v>26</v>
      </c>
      <c r="C24" s="7">
        <v>32</v>
      </c>
    </row>
    <row r="25" spans="2:3" x14ac:dyDescent="0.25">
      <c r="B25" s="7" t="s">
        <v>27</v>
      </c>
      <c r="C25" s="7">
        <v>146</v>
      </c>
    </row>
    <row r="26" spans="2:3" x14ac:dyDescent="0.25">
      <c r="B26" s="7" t="s">
        <v>28</v>
      </c>
      <c r="C26" s="7">
        <v>27</v>
      </c>
    </row>
    <row r="27" spans="2:3" x14ac:dyDescent="0.25">
      <c r="B27" s="7" t="s">
        <v>29</v>
      </c>
      <c r="C27" s="7">
        <v>96</v>
      </c>
    </row>
    <row r="28" spans="2:3" x14ac:dyDescent="0.25">
      <c r="B28" s="7" t="s">
        <v>30</v>
      </c>
      <c r="C28" s="7">
        <v>64</v>
      </c>
    </row>
    <row r="29" spans="2:3" x14ac:dyDescent="0.25">
      <c r="B29" s="7" t="s">
        <v>31</v>
      </c>
      <c r="C29" s="7">
        <v>13</v>
      </c>
    </row>
    <row r="30" spans="2:3" x14ac:dyDescent="0.25">
      <c r="B30" s="7" t="s">
        <v>32</v>
      </c>
      <c r="C30" s="7">
        <v>126</v>
      </c>
    </row>
    <row r="31" spans="2:3" x14ac:dyDescent="0.25">
      <c r="B31" s="7" t="s">
        <v>33</v>
      </c>
      <c r="C31" s="7">
        <v>74</v>
      </c>
    </row>
    <row r="32" spans="2:3" x14ac:dyDescent="0.25">
      <c r="B32" s="7" t="s">
        <v>34</v>
      </c>
      <c r="C32" s="7">
        <v>17</v>
      </c>
    </row>
    <row r="33" spans="2:8" x14ac:dyDescent="0.25">
      <c r="B33" s="7" t="s">
        <v>35</v>
      </c>
      <c r="C33" s="7">
        <v>46</v>
      </c>
    </row>
    <row r="34" spans="2:8" x14ac:dyDescent="0.25">
      <c r="B34" s="7" t="s">
        <v>36</v>
      </c>
      <c r="C34" s="7">
        <v>441</v>
      </c>
    </row>
    <row r="35" spans="2:8" x14ac:dyDescent="0.25">
      <c r="B35" s="7" t="s">
        <v>37</v>
      </c>
      <c r="C35" s="7">
        <v>41</v>
      </c>
    </row>
    <row r="36" spans="2:8" x14ac:dyDescent="0.25">
      <c r="B36" s="7" t="s">
        <v>38</v>
      </c>
      <c r="C36" s="7">
        <v>92</v>
      </c>
    </row>
    <row r="37" spans="2:8" x14ac:dyDescent="0.25">
      <c r="B37" s="7" t="s">
        <v>39</v>
      </c>
      <c r="C37" s="7">
        <v>24</v>
      </c>
    </row>
    <row r="38" spans="2:8" x14ac:dyDescent="0.25">
      <c r="B38" s="7" t="s">
        <v>40</v>
      </c>
      <c r="C38" s="7">
        <v>54</v>
      </c>
    </row>
    <row r="39" spans="2:8" x14ac:dyDescent="0.25">
      <c r="B39" s="7" t="s">
        <v>41</v>
      </c>
      <c r="C39" s="7">
        <v>38</v>
      </c>
    </row>
    <row r="40" spans="2:8" x14ac:dyDescent="0.25">
      <c r="B40" s="7" t="s">
        <v>42</v>
      </c>
      <c r="C40" s="7">
        <v>32</v>
      </c>
    </row>
    <row r="41" spans="2:8" x14ac:dyDescent="0.25">
      <c r="B41" s="7" t="s">
        <v>43</v>
      </c>
      <c r="C41" s="7">
        <v>20</v>
      </c>
    </row>
    <row r="42" spans="2:8" x14ac:dyDescent="0.25">
      <c r="B42" s="7" t="s">
        <v>44</v>
      </c>
      <c r="C42" s="7">
        <v>45</v>
      </c>
    </row>
    <row r="43" spans="2:8" x14ac:dyDescent="0.25">
      <c r="B43" s="7" t="s">
        <v>45</v>
      </c>
      <c r="C43" s="7">
        <v>74</v>
      </c>
    </row>
    <row r="44" spans="2:8" x14ac:dyDescent="0.25">
      <c r="B44" s="7" t="s">
        <v>46</v>
      </c>
      <c r="C44" s="7">
        <v>13</v>
      </c>
      <c r="H44" s="52"/>
    </row>
    <row r="45" spans="2:8" x14ac:dyDescent="0.25">
      <c r="B45" s="7" t="s">
        <v>47</v>
      </c>
      <c r="C45" s="7">
        <v>44</v>
      </c>
    </row>
    <row r="46" spans="2:8" x14ac:dyDescent="0.25">
      <c r="B46" s="7" t="s">
        <v>48</v>
      </c>
      <c r="C46" s="7">
        <v>13</v>
      </c>
    </row>
    <row r="47" spans="2:8" x14ac:dyDescent="0.25">
      <c r="B47" s="7" t="s">
        <v>49</v>
      </c>
      <c r="C47" s="7">
        <v>15</v>
      </c>
      <c r="H47" s="51"/>
    </row>
    <row r="48" spans="2:8" x14ac:dyDescent="0.25">
      <c r="B48" s="7" t="s">
        <v>50</v>
      </c>
      <c r="C48" s="7">
        <v>22</v>
      </c>
    </row>
    <row r="49" spans="2:5" x14ac:dyDescent="0.25">
      <c r="B49" s="7" t="s">
        <v>51</v>
      </c>
      <c r="C49" s="7">
        <v>12</v>
      </c>
    </row>
    <row r="50" spans="2:5" x14ac:dyDescent="0.25">
      <c r="B50" s="7" t="s">
        <v>52</v>
      </c>
      <c r="C50" s="7">
        <v>15</v>
      </c>
    </row>
    <row r="51" spans="2:5" x14ac:dyDescent="0.25">
      <c r="B51" s="7" t="s">
        <v>53</v>
      </c>
      <c r="C51" s="7">
        <v>13</v>
      </c>
    </row>
    <row r="52" spans="2:5" x14ac:dyDescent="0.25">
      <c r="B52" s="7" t="s">
        <v>54</v>
      </c>
      <c r="C52" s="7">
        <v>33</v>
      </c>
    </row>
    <row r="53" spans="2:5" x14ac:dyDescent="0.25">
      <c r="B53" s="7" t="s">
        <v>55</v>
      </c>
      <c r="C53" s="7">
        <v>10</v>
      </c>
    </row>
    <row r="54" spans="2:5" x14ac:dyDescent="0.25">
      <c r="B54" s="7" t="s">
        <v>56</v>
      </c>
      <c r="C54" s="7">
        <v>16</v>
      </c>
    </row>
    <row r="55" spans="2:5" x14ac:dyDescent="0.25">
      <c r="B55" s="7" t="s">
        <v>57</v>
      </c>
      <c r="C55" s="7">
        <v>11</v>
      </c>
    </row>
    <row r="56" spans="2:5" x14ac:dyDescent="0.25">
      <c r="B56" s="7" t="s">
        <v>58</v>
      </c>
      <c r="C56" s="7">
        <v>11</v>
      </c>
    </row>
    <row r="57" spans="2:5" x14ac:dyDescent="0.25">
      <c r="B57" s="7" t="s">
        <v>59</v>
      </c>
      <c r="C57" s="7">
        <v>11</v>
      </c>
    </row>
    <row r="58" spans="2:5" x14ac:dyDescent="0.25">
      <c r="B58" s="7" t="s">
        <v>60</v>
      </c>
      <c r="C58" s="7">
        <v>19</v>
      </c>
    </row>
    <row r="59" spans="2:5" x14ac:dyDescent="0.25">
      <c r="B59" s="7" t="s">
        <v>61</v>
      </c>
      <c r="C59" s="7">
        <v>16</v>
      </c>
    </row>
    <row r="60" spans="2:5" x14ac:dyDescent="0.25">
      <c r="B60" s="7" t="s">
        <v>62</v>
      </c>
      <c r="C60" s="7">
        <v>14</v>
      </c>
    </row>
    <row r="61" spans="2:5" x14ac:dyDescent="0.25">
      <c r="C61" s="50">
        <f>AVERAGE(C5:C60)</f>
        <v>163.73214285714286</v>
      </c>
      <c r="E61" s="1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F486F-A159-4702-B11F-C3EEF63A2541}">
  <sheetPr codeName="Sheet7">
    <tabColor theme="8"/>
  </sheetPr>
  <dimension ref="B1:N63"/>
  <sheetViews>
    <sheetView showGridLines="0" rightToLeft="1" topLeftCell="A43" workbookViewId="0">
      <selection activeCell="M61" sqref="M61"/>
    </sheetView>
  </sheetViews>
  <sheetFormatPr defaultColWidth="8.7109375" defaultRowHeight="15" x14ac:dyDescent="0.25"/>
  <cols>
    <col min="1" max="1" width="8.7109375" style="37"/>
    <col min="2" max="2" width="32.140625" style="37" bestFit="1" customWidth="1"/>
    <col min="3" max="3" width="9.5703125" style="37" bestFit="1" customWidth="1"/>
    <col min="4" max="9" width="8.7109375" style="37"/>
    <col min="10" max="10" width="9.85546875" style="37" bestFit="1" customWidth="1"/>
    <col min="11" max="11" width="5" style="37" bestFit="1" customWidth="1"/>
    <col min="12" max="12" width="8.7109375" style="37"/>
    <col min="13" max="13" width="10" style="37" bestFit="1" customWidth="1"/>
    <col min="14" max="16384" width="8.7109375" style="37"/>
  </cols>
  <sheetData>
    <row r="1" spans="2:10" x14ac:dyDescent="0.25">
      <c r="B1" s="37" t="s">
        <v>570</v>
      </c>
    </row>
    <row r="2" spans="2:10" x14ac:dyDescent="0.25">
      <c r="B2" s="37" t="s">
        <v>576</v>
      </c>
    </row>
    <row r="4" spans="2:10" x14ac:dyDescent="0.25">
      <c r="B4" s="9" t="s">
        <v>565</v>
      </c>
      <c r="C4" s="8" t="s">
        <v>566</v>
      </c>
    </row>
    <row r="5" spans="2:10" x14ac:dyDescent="0.25">
      <c r="B5" s="7" t="s">
        <v>7</v>
      </c>
      <c r="C5" s="7">
        <v>1964</v>
      </c>
    </row>
    <row r="6" spans="2:10" x14ac:dyDescent="0.25">
      <c r="B6" s="7" t="s">
        <v>8</v>
      </c>
      <c r="C6" s="7">
        <v>1151</v>
      </c>
      <c r="I6" s="47"/>
      <c r="J6" s="28"/>
    </row>
    <row r="7" spans="2:10" x14ac:dyDescent="0.25">
      <c r="B7" s="7" t="s">
        <v>9</v>
      </c>
      <c r="C7" s="7">
        <v>84</v>
      </c>
      <c r="I7" s="47"/>
      <c r="J7" s="28"/>
    </row>
    <row r="8" spans="2:10" x14ac:dyDescent="0.25">
      <c r="B8" s="7" t="s">
        <v>10</v>
      </c>
      <c r="C8" s="7">
        <v>349</v>
      </c>
      <c r="I8" s="47"/>
      <c r="J8" s="28"/>
    </row>
    <row r="9" spans="2:10" x14ac:dyDescent="0.25">
      <c r="B9" s="7" t="s">
        <v>11</v>
      </c>
      <c r="C9" s="7">
        <v>244</v>
      </c>
    </row>
    <row r="10" spans="2:10" x14ac:dyDescent="0.25">
      <c r="B10" s="7" t="s">
        <v>12</v>
      </c>
      <c r="C10" s="7">
        <v>870</v>
      </c>
    </row>
    <row r="11" spans="2:10" x14ac:dyDescent="0.25">
      <c r="B11" s="7" t="s">
        <v>13</v>
      </c>
      <c r="C11" s="7">
        <v>156</v>
      </c>
    </row>
    <row r="12" spans="2:10" x14ac:dyDescent="0.25">
      <c r="B12" s="7" t="s">
        <v>14</v>
      </c>
      <c r="C12" s="7">
        <v>127</v>
      </c>
    </row>
    <row r="13" spans="2:10" x14ac:dyDescent="0.25">
      <c r="B13" s="7" t="s">
        <v>15</v>
      </c>
      <c r="C13" s="7">
        <v>201</v>
      </c>
    </row>
    <row r="14" spans="2:10" x14ac:dyDescent="0.25">
      <c r="B14" s="7" t="s">
        <v>16</v>
      </c>
      <c r="C14" s="7">
        <v>137</v>
      </c>
    </row>
    <row r="15" spans="2:10" x14ac:dyDescent="0.25">
      <c r="B15" s="7" t="s">
        <v>17</v>
      </c>
      <c r="C15" s="7">
        <v>404</v>
      </c>
    </row>
    <row r="16" spans="2:10" x14ac:dyDescent="0.25">
      <c r="B16" s="7" t="s">
        <v>18</v>
      </c>
      <c r="C16" s="7">
        <v>191</v>
      </c>
    </row>
    <row r="17" spans="2:3" x14ac:dyDescent="0.25">
      <c r="B17" s="7" t="s">
        <v>19</v>
      </c>
      <c r="C17" s="7">
        <v>76</v>
      </c>
    </row>
    <row r="18" spans="2:3" x14ac:dyDescent="0.25">
      <c r="B18" s="7" t="s">
        <v>20</v>
      </c>
      <c r="C18" s="7">
        <v>125</v>
      </c>
    </row>
    <row r="19" spans="2:3" x14ac:dyDescent="0.25">
      <c r="B19" s="7" t="s">
        <v>21</v>
      </c>
      <c r="C19" s="7">
        <v>12</v>
      </c>
    </row>
    <row r="20" spans="2:3" x14ac:dyDescent="0.25">
      <c r="B20" s="7" t="s">
        <v>22</v>
      </c>
      <c r="C20" s="7">
        <v>12</v>
      </c>
    </row>
    <row r="21" spans="2:3" x14ac:dyDescent="0.25">
      <c r="B21" s="7" t="s">
        <v>23</v>
      </c>
      <c r="C21" s="7">
        <v>29</v>
      </c>
    </row>
    <row r="22" spans="2:3" x14ac:dyDescent="0.25">
      <c r="B22" s="7" t="s">
        <v>24</v>
      </c>
      <c r="C22" s="7">
        <v>729</v>
      </c>
    </row>
    <row r="23" spans="2:3" x14ac:dyDescent="0.25">
      <c r="B23" s="7" t="s">
        <v>25</v>
      </c>
      <c r="C23" s="7">
        <v>518</v>
      </c>
    </row>
    <row r="24" spans="2:3" x14ac:dyDescent="0.25">
      <c r="B24" s="7" t="s">
        <v>26</v>
      </c>
      <c r="C24" s="7">
        <v>32</v>
      </c>
    </row>
    <row r="25" spans="2:3" x14ac:dyDescent="0.25">
      <c r="B25" s="7" t="s">
        <v>27</v>
      </c>
      <c r="C25" s="7">
        <v>146</v>
      </c>
    </row>
    <row r="26" spans="2:3" x14ac:dyDescent="0.25">
      <c r="B26" s="7" t="s">
        <v>28</v>
      </c>
      <c r="C26" s="7">
        <v>27</v>
      </c>
    </row>
    <row r="27" spans="2:3" x14ac:dyDescent="0.25">
      <c r="B27" s="7" t="s">
        <v>29</v>
      </c>
      <c r="C27" s="7">
        <v>96</v>
      </c>
    </row>
    <row r="28" spans="2:3" x14ac:dyDescent="0.25">
      <c r="B28" s="7" t="s">
        <v>30</v>
      </c>
      <c r="C28" s="7">
        <v>64</v>
      </c>
    </row>
    <row r="29" spans="2:3" x14ac:dyDescent="0.25">
      <c r="B29" s="7" t="s">
        <v>31</v>
      </c>
      <c r="C29" s="7">
        <v>13</v>
      </c>
    </row>
    <row r="30" spans="2:3" x14ac:dyDescent="0.25">
      <c r="B30" s="7" t="s">
        <v>32</v>
      </c>
      <c r="C30" s="7">
        <v>126</v>
      </c>
    </row>
    <row r="31" spans="2:3" x14ac:dyDescent="0.25">
      <c r="B31" s="7" t="s">
        <v>33</v>
      </c>
      <c r="C31" s="7">
        <v>74</v>
      </c>
    </row>
    <row r="32" spans="2:3" x14ac:dyDescent="0.25">
      <c r="B32" s="7" t="s">
        <v>34</v>
      </c>
      <c r="C32" s="7">
        <v>17</v>
      </c>
    </row>
    <row r="33" spans="2:3" x14ac:dyDescent="0.25">
      <c r="B33" s="7" t="s">
        <v>35</v>
      </c>
      <c r="C33" s="7">
        <v>46</v>
      </c>
    </row>
    <row r="34" spans="2:3" x14ac:dyDescent="0.25">
      <c r="B34" s="7" t="s">
        <v>36</v>
      </c>
      <c r="C34" s="7">
        <v>441</v>
      </c>
    </row>
    <row r="35" spans="2:3" x14ac:dyDescent="0.25">
      <c r="B35" s="7" t="s">
        <v>37</v>
      </c>
      <c r="C35" s="7">
        <v>41</v>
      </c>
    </row>
    <row r="36" spans="2:3" x14ac:dyDescent="0.25">
      <c r="B36" s="7" t="s">
        <v>38</v>
      </c>
      <c r="C36" s="7">
        <v>92</v>
      </c>
    </row>
    <row r="37" spans="2:3" x14ac:dyDescent="0.25">
      <c r="B37" s="7" t="s">
        <v>39</v>
      </c>
      <c r="C37" s="7">
        <v>24</v>
      </c>
    </row>
    <row r="38" spans="2:3" x14ac:dyDescent="0.25">
      <c r="B38" s="7" t="s">
        <v>40</v>
      </c>
      <c r="C38" s="7">
        <v>54</v>
      </c>
    </row>
    <row r="39" spans="2:3" x14ac:dyDescent="0.25">
      <c r="B39" s="7" t="s">
        <v>41</v>
      </c>
      <c r="C39" s="7">
        <v>38</v>
      </c>
    </row>
    <row r="40" spans="2:3" x14ac:dyDescent="0.25">
      <c r="B40" s="7" t="s">
        <v>42</v>
      </c>
      <c r="C40" s="7">
        <v>32</v>
      </c>
    </row>
    <row r="41" spans="2:3" x14ac:dyDescent="0.25">
      <c r="B41" s="7" t="s">
        <v>43</v>
      </c>
      <c r="C41" s="7">
        <v>20</v>
      </c>
    </row>
    <row r="42" spans="2:3" x14ac:dyDescent="0.25">
      <c r="B42" s="7" t="s">
        <v>44</v>
      </c>
      <c r="C42" s="7">
        <v>45</v>
      </c>
    </row>
    <row r="43" spans="2:3" x14ac:dyDescent="0.25">
      <c r="B43" s="7" t="s">
        <v>45</v>
      </c>
      <c r="C43" s="7">
        <v>74</v>
      </c>
    </row>
    <row r="44" spans="2:3" x14ac:dyDescent="0.25">
      <c r="B44" s="7" t="s">
        <v>46</v>
      </c>
      <c r="C44" s="7">
        <v>13</v>
      </c>
    </row>
    <row r="45" spans="2:3" x14ac:dyDescent="0.25">
      <c r="B45" s="7" t="s">
        <v>47</v>
      </c>
      <c r="C45" s="7">
        <v>44</v>
      </c>
    </row>
    <row r="46" spans="2:3" x14ac:dyDescent="0.25">
      <c r="B46" s="7" t="s">
        <v>48</v>
      </c>
      <c r="C46" s="7">
        <v>13</v>
      </c>
    </row>
    <row r="47" spans="2:3" x14ac:dyDescent="0.25">
      <c r="B47" s="7" t="s">
        <v>49</v>
      </c>
      <c r="C47" s="7">
        <v>15</v>
      </c>
    </row>
    <row r="48" spans="2:3" x14ac:dyDescent="0.25">
      <c r="B48" s="7" t="s">
        <v>50</v>
      </c>
      <c r="C48" s="7">
        <v>22</v>
      </c>
    </row>
    <row r="49" spans="2:14" x14ac:dyDescent="0.25">
      <c r="B49" s="7" t="s">
        <v>51</v>
      </c>
      <c r="C49" s="7">
        <v>12</v>
      </c>
    </row>
    <row r="50" spans="2:14" x14ac:dyDescent="0.25">
      <c r="B50" s="7" t="s">
        <v>52</v>
      </c>
      <c r="C50" s="7">
        <v>15</v>
      </c>
    </row>
    <row r="51" spans="2:14" x14ac:dyDescent="0.25">
      <c r="B51" s="7" t="s">
        <v>53</v>
      </c>
      <c r="C51" s="7">
        <v>13</v>
      </c>
      <c r="I51" s="53"/>
    </row>
    <row r="52" spans="2:14" x14ac:dyDescent="0.25">
      <c r="B52" s="7" t="s">
        <v>54</v>
      </c>
      <c r="C52" s="7">
        <v>33</v>
      </c>
      <c r="I52" s="53"/>
    </row>
    <row r="53" spans="2:14" x14ac:dyDescent="0.25">
      <c r="B53" s="7" t="s">
        <v>55</v>
      </c>
      <c r="C53" s="7">
        <v>10</v>
      </c>
      <c r="I53" s="53"/>
    </row>
    <row r="54" spans="2:14" x14ac:dyDescent="0.25">
      <c r="B54" s="7" t="s">
        <v>56</v>
      </c>
      <c r="C54" s="7">
        <v>16</v>
      </c>
      <c r="I54" s="53"/>
    </row>
    <row r="55" spans="2:14" x14ac:dyDescent="0.25">
      <c r="B55" s="7" t="s">
        <v>57</v>
      </c>
      <c r="C55" s="7">
        <v>11</v>
      </c>
    </row>
    <row r="56" spans="2:14" x14ac:dyDescent="0.25">
      <c r="B56" s="7" t="s">
        <v>58</v>
      </c>
      <c r="C56" s="7">
        <v>11</v>
      </c>
    </row>
    <row r="57" spans="2:14" x14ac:dyDescent="0.25">
      <c r="B57" s="7" t="s">
        <v>59</v>
      </c>
      <c r="C57" s="7">
        <v>11</v>
      </c>
    </row>
    <row r="58" spans="2:14" x14ac:dyDescent="0.25">
      <c r="B58" s="7" t="s">
        <v>60</v>
      </c>
      <c r="C58" s="7">
        <v>19</v>
      </c>
      <c r="J58" s="24" t="s">
        <v>694</v>
      </c>
      <c r="K58" s="24" t="s">
        <v>695</v>
      </c>
      <c r="L58" s="24" t="s">
        <v>696</v>
      </c>
      <c r="M58" s="24" t="s">
        <v>697</v>
      </c>
      <c r="N58" s="24" t="s">
        <v>698</v>
      </c>
    </row>
    <row r="59" spans="2:14" x14ac:dyDescent="0.25">
      <c r="B59" s="7" t="s">
        <v>61</v>
      </c>
      <c r="C59" s="7">
        <v>16</v>
      </c>
      <c r="J59" s="24" t="s">
        <v>542</v>
      </c>
      <c r="K59" s="24">
        <v>1000</v>
      </c>
      <c r="L59" s="24">
        <v>400</v>
      </c>
      <c r="M59" s="70">
        <f>MIN(L59/K59,100%)</f>
        <v>0.4</v>
      </c>
      <c r="N59" s="24">
        <f>MAX(K59-L59,0)</f>
        <v>600</v>
      </c>
    </row>
    <row r="60" spans="2:14" x14ac:dyDescent="0.25">
      <c r="B60" s="7" t="s">
        <v>62</v>
      </c>
      <c r="C60" s="7">
        <v>14</v>
      </c>
      <c r="J60" s="24" t="s">
        <v>543</v>
      </c>
      <c r="K60" s="24">
        <v>1000</v>
      </c>
      <c r="L60" s="24">
        <v>900</v>
      </c>
      <c r="M60" s="70">
        <f>MIN(L60/K60,100%)</f>
        <v>0.9</v>
      </c>
      <c r="N60" s="24">
        <f>MAX(K60-L60,0)</f>
        <v>100</v>
      </c>
    </row>
    <row r="61" spans="2:14" x14ac:dyDescent="0.25">
      <c r="E61" s="10"/>
      <c r="J61" s="24" t="s">
        <v>544</v>
      </c>
      <c r="K61" s="24">
        <v>1000</v>
      </c>
      <c r="L61" s="24">
        <v>1200</v>
      </c>
      <c r="M61" s="70">
        <f>MIN(L61/K61,100%)</f>
        <v>1</v>
      </c>
      <c r="N61" s="24">
        <f>MAX(K61-L61,0)</f>
        <v>0</v>
      </c>
    </row>
    <row r="62" spans="2:14" x14ac:dyDescent="0.25">
      <c r="B62" s="38" t="s">
        <v>572</v>
      </c>
      <c r="C62" s="6">
        <f>MAX(C5:C60)</f>
        <v>1964</v>
      </c>
      <c r="D62" s="37" t="s">
        <v>574</v>
      </c>
      <c r="H62" s="47"/>
    </row>
    <row r="63" spans="2:14" x14ac:dyDescent="0.25">
      <c r="B63" s="38" t="s">
        <v>573</v>
      </c>
      <c r="C63" s="6">
        <f>MIN(C5:C60)</f>
        <v>10</v>
      </c>
      <c r="D63" s="37" t="s">
        <v>575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FB23F-4926-4024-9F57-6ABE97C87520}">
  <sheetPr codeName="Sheet8">
    <tabColor theme="8"/>
  </sheetPr>
  <dimension ref="B2:H23"/>
  <sheetViews>
    <sheetView showGridLines="0" rightToLeft="1" topLeftCell="A4" workbookViewId="0">
      <selection activeCell="F24" sqref="F24"/>
    </sheetView>
  </sheetViews>
  <sheetFormatPr defaultRowHeight="15" x14ac:dyDescent="0.25"/>
  <cols>
    <col min="5" max="5" width="13.7109375" customWidth="1"/>
  </cols>
  <sheetData>
    <row r="2" spans="2:8" ht="15.75" thickBot="1" x14ac:dyDescent="0.3"/>
    <row r="3" spans="2:8" x14ac:dyDescent="0.25">
      <c r="B3" s="11"/>
      <c r="C3" s="12"/>
      <c r="D3" s="12"/>
      <c r="E3" s="12"/>
      <c r="F3" s="12"/>
      <c r="G3" s="12"/>
      <c r="H3" s="13"/>
    </row>
    <row r="4" spans="2:8" x14ac:dyDescent="0.25">
      <c r="B4" s="43">
        <v>1</v>
      </c>
      <c r="C4" s="15"/>
      <c r="D4" s="15"/>
      <c r="E4" s="15"/>
      <c r="F4" s="44">
        <v>54</v>
      </c>
      <c r="G4" s="15"/>
      <c r="H4" s="16"/>
    </row>
    <row r="5" spans="2:8" x14ac:dyDescent="0.25">
      <c r="B5" s="14"/>
      <c r="C5" s="15"/>
      <c r="D5" s="44">
        <v>1</v>
      </c>
      <c r="E5" s="15"/>
      <c r="F5" s="54" t="s">
        <v>64</v>
      </c>
      <c r="G5" s="15"/>
      <c r="H5" s="16"/>
    </row>
    <row r="6" spans="2:8" x14ac:dyDescent="0.25">
      <c r="B6" s="14"/>
      <c r="C6" s="54" t="s">
        <v>528</v>
      </c>
      <c r="D6" s="15"/>
      <c r="E6" s="15"/>
      <c r="F6" s="15"/>
      <c r="G6" s="44">
        <v>5</v>
      </c>
      <c r="H6" s="16"/>
    </row>
    <row r="7" spans="2:8" x14ac:dyDescent="0.25">
      <c r="B7" s="14"/>
      <c r="C7" s="15"/>
      <c r="D7" s="15"/>
      <c r="E7" s="15"/>
      <c r="F7" s="54" t="s">
        <v>529</v>
      </c>
      <c r="G7" s="15"/>
      <c r="H7" s="16"/>
    </row>
    <row r="8" spans="2:8" x14ac:dyDescent="0.25">
      <c r="B8" s="14"/>
      <c r="C8" s="15"/>
      <c r="D8" s="15"/>
      <c r="E8" s="15"/>
      <c r="F8" s="44">
        <v>24</v>
      </c>
      <c r="G8" s="15"/>
      <c r="H8" s="16"/>
    </row>
    <row r="9" spans="2:8" x14ac:dyDescent="0.25">
      <c r="B9" s="14"/>
      <c r="C9" s="44">
        <v>3</v>
      </c>
      <c r="D9" s="54" t="s">
        <v>63</v>
      </c>
      <c r="E9" s="15"/>
      <c r="F9" s="15"/>
      <c r="G9" s="15"/>
      <c r="H9" s="16"/>
    </row>
    <row r="10" spans="2:8" x14ac:dyDescent="0.25">
      <c r="B10" s="14"/>
      <c r="C10" s="15"/>
      <c r="D10" s="15"/>
      <c r="E10" s="44">
        <v>4</v>
      </c>
      <c r="F10" s="15"/>
      <c r="G10" s="54" t="s">
        <v>65</v>
      </c>
      <c r="H10" s="16"/>
    </row>
    <row r="11" spans="2:8" x14ac:dyDescent="0.25">
      <c r="B11" s="14"/>
      <c r="C11" s="15"/>
      <c r="D11" s="15"/>
      <c r="E11" s="15"/>
      <c r="F11" s="15"/>
      <c r="G11" s="15"/>
      <c r="H11" s="16"/>
    </row>
    <row r="12" spans="2:8" x14ac:dyDescent="0.25">
      <c r="B12" s="55" t="s">
        <v>533</v>
      </c>
      <c r="C12" s="15"/>
      <c r="D12" s="15"/>
      <c r="E12" s="15"/>
      <c r="F12" s="15"/>
      <c r="G12" s="15"/>
      <c r="H12" s="16"/>
    </row>
    <row r="13" spans="2:8" x14ac:dyDescent="0.25">
      <c r="B13" s="14"/>
      <c r="C13" s="15"/>
      <c r="D13" s="44">
        <v>4</v>
      </c>
      <c r="E13" s="15"/>
      <c r="F13" s="44">
        <v>24</v>
      </c>
      <c r="G13" s="15"/>
      <c r="H13" s="16"/>
    </row>
    <row r="14" spans="2:8" x14ac:dyDescent="0.25">
      <c r="B14" s="14"/>
      <c r="C14" s="44">
        <v>4</v>
      </c>
      <c r="D14" s="15"/>
      <c r="E14" s="15"/>
      <c r="F14" s="54" t="s">
        <v>1</v>
      </c>
      <c r="G14" s="15"/>
      <c r="H14" s="16"/>
    </row>
    <row r="15" spans="2:8" x14ac:dyDescent="0.25">
      <c r="B15" s="14"/>
      <c r="C15" s="15"/>
      <c r="D15" s="15"/>
      <c r="E15" s="15"/>
      <c r="F15" s="15"/>
      <c r="G15" s="15"/>
      <c r="H15" s="16"/>
    </row>
    <row r="16" spans="2:8" x14ac:dyDescent="0.25">
      <c r="B16" s="43">
        <v>4</v>
      </c>
      <c r="C16" s="15"/>
      <c r="D16" s="15"/>
      <c r="E16" s="54" t="s">
        <v>0</v>
      </c>
      <c r="F16" s="15"/>
      <c r="G16" s="54" t="s">
        <v>2</v>
      </c>
      <c r="H16" s="16"/>
    </row>
    <row r="17" spans="2:8" x14ac:dyDescent="0.25">
      <c r="B17" s="14"/>
      <c r="C17" s="15"/>
      <c r="D17" s="15"/>
      <c r="E17" s="15"/>
      <c r="F17" s="15"/>
      <c r="G17" s="15"/>
      <c r="H17" s="16"/>
    </row>
    <row r="18" spans="2:8" ht="15.75" thickBot="1" x14ac:dyDescent="0.3">
      <c r="B18" s="17"/>
      <c r="C18" s="18"/>
      <c r="D18" s="18"/>
      <c r="E18" s="18"/>
      <c r="F18" s="18"/>
      <c r="G18" s="18"/>
      <c r="H18" s="19"/>
    </row>
    <row r="20" spans="2:8" ht="15.75" thickBot="1" x14ac:dyDescent="0.3"/>
    <row r="21" spans="2:8" ht="15.75" thickBot="1" x14ac:dyDescent="0.3">
      <c r="B21" s="1" t="s">
        <v>577</v>
      </c>
      <c r="F21" s="20">
        <f>COUNT(B3:H18)</f>
        <v>11</v>
      </c>
    </row>
    <row r="22" spans="2:8" ht="15.75" thickBot="1" x14ac:dyDescent="0.3"/>
    <row r="23" spans="2:8" ht="15.75" thickBot="1" x14ac:dyDescent="0.3">
      <c r="B23" s="1" t="s">
        <v>578</v>
      </c>
      <c r="F23" s="20">
        <f>COUNTA(B3:H18)</f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17</vt:i4>
      </vt:variant>
    </vt:vector>
  </HeadingPairs>
  <TitlesOfParts>
    <vt:vector size="17" baseType="lpstr">
      <vt:lpstr>&lt;&lt;</vt:lpstr>
      <vt:lpstr>נוסחאות בסיסיות</vt:lpstr>
      <vt:lpstr>קיבוע תאים</vt:lpstr>
      <vt:lpstr>קיצורי דרך</vt:lpstr>
      <vt:lpstr>פונקציות בסיסיות&gt;&gt;</vt:lpstr>
      <vt:lpstr>SUM</vt:lpstr>
      <vt:lpstr>AVERAGE</vt:lpstr>
      <vt:lpstr>MAX - MIN</vt:lpstr>
      <vt:lpstr>COUNT-COUNTA</vt:lpstr>
      <vt:lpstr>פונקציות תאריכים &gt;&gt;</vt:lpstr>
      <vt:lpstr>פונקציות תאריכים</vt:lpstr>
      <vt:lpstr>פונקציות טקסט &gt;&gt;</vt:lpstr>
      <vt:lpstr>Text To Columns</vt:lpstr>
      <vt:lpstr>Text Join &amp;</vt:lpstr>
      <vt:lpstr>LEFT-RIGHT-MID</vt:lpstr>
      <vt:lpstr>פילטר &gt;&gt;</vt:lpstr>
      <vt:lpstr>שאלות פילטר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2022-01-06T18:05:29Z</dcterms:modified>
</cp:coreProperties>
</file>